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S 1239_1_0_2004_6_Test Report " sheetId="1" r:id="rId4"/>
    <sheet state="visible" name="IS 1239_1_0_2004_6_Test Request" sheetId="2" r:id="rId5"/>
  </sheets>
  <definedNames>
    <definedName hidden="1" localSheetId="0" name="_xlnm._FilterDatabase">'IS 1239_1_0_2004_6_Test Report '!$A$1:$DR$69</definedName>
  </definedNames>
  <calcPr/>
  <extLst>
    <ext uri="GoogleSheetsCustomDataVersion2">
      <go:sheetsCustomData xmlns:go="http://customooxmlschemas.google.com/" r:id="rId6" roundtripDataChecksum="TtPkyX+TjYYNuVvj39LLJUIotM9uuXuHFTB5b6Lxo4w="/>
    </ext>
  </extLst>
</workbook>
</file>

<file path=xl/sharedStrings.xml><?xml version="1.0" encoding="utf-8"?>
<sst xmlns="http://schemas.openxmlformats.org/spreadsheetml/2006/main" count="1194" uniqueCount="323">
  <si>
    <t>IS Number</t>
  </si>
  <si>
    <t>Part</t>
  </si>
  <si>
    <t>Section</t>
  </si>
  <si>
    <t>Year</t>
  </si>
  <si>
    <t>Number of Amendments</t>
  </si>
  <si>
    <t>Title of the Standard</t>
  </si>
  <si>
    <t>Type of Test</t>
  </si>
  <si>
    <t>Qualitative or Quantitative</t>
  </si>
  <si>
    <t>Clause/ Table/ Annex Reference</t>
  </si>
  <si>
    <t>Test Parameter Name</t>
  </si>
  <si>
    <t>To be tested and/or reported by Lab (YES / NO)</t>
  </si>
  <si>
    <t>Mandatory or Optional</t>
  </si>
  <si>
    <t>Characteristics (as per Indian Standard) - No specified values to be mentioned here</t>
  </si>
  <si>
    <t>Expression of Test Result / Observation</t>
  </si>
  <si>
    <t>Test Request Requirements</t>
  </si>
  <si>
    <t>Test Method Reference</t>
  </si>
  <si>
    <t xml:space="preserve">Test Method Reference Standard </t>
  </si>
  <si>
    <t xml:space="preserve">Sl No. under Clause/ Table/ Annex Reference
</t>
  </si>
  <si>
    <t>Sample Quantity</t>
  </si>
  <si>
    <t>Equipment</t>
  </si>
  <si>
    <t>Remarks</t>
  </si>
  <si>
    <t>Light, NB= 6mm</t>
  </si>
  <si>
    <t>Light, NB= 8mm</t>
  </si>
  <si>
    <t>Light, NB= 10mm</t>
  </si>
  <si>
    <t>Light, NB= 15mm</t>
  </si>
  <si>
    <t>Light, NB= 20mm</t>
  </si>
  <si>
    <t>Light, NB= 25mm</t>
  </si>
  <si>
    <t>Light, NB= 32mm</t>
  </si>
  <si>
    <t>Light, NB= 40mm</t>
  </si>
  <si>
    <t>Light, NB= 50mm</t>
  </si>
  <si>
    <t>Light, NB= 65mm</t>
  </si>
  <si>
    <t>Light, NB= 80mm</t>
  </si>
  <si>
    <t>Light, NB= 100mm</t>
  </si>
  <si>
    <t>Medium, NB= 6mm</t>
  </si>
  <si>
    <t>Medium, NB= 8mm</t>
  </si>
  <si>
    <t>Medium, NB= 10mm</t>
  </si>
  <si>
    <t>Medium, NB= 15mm</t>
  </si>
  <si>
    <t>Medium, NB= 20mm</t>
  </si>
  <si>
    <t>Medium, NB= 25mm</t>
  </si>
  <si>
    <t>Medium, NB= 32mm</t>
  </si>
  <si>
    <t>Medium, NB= 40mm</t>
  </si>
  <si>
    <t>Medium, NB= 50mm</t>
  </si>
  <si>
    <t>Medium, NB= 65mm</t>
  </si>
  <si>
    <t>Medium, NB= 80mm</t>
  </si>
  <si>
    <t>Medium, NB= 100mm</t>
  </si>
  <si>
    <t>Medium, NB= 125mm</t>
  </si>
  <si>
    <t>Medium, NB= 150mm</t>
  </si>
  <si>
    <t>Heavy, NB= 6mm</t>
  </si>
  <si>
    <t>Heavy, NB= 8mm</t>
  </si>
  <si>
    <t>Heavy, NB= 10mm</t>
  </si>
  <si>
    <t>Heavy, NB= 15mm</t>
  </si>
  <si>
    <t>Heavy, NB= 20mm</t>
  </si>
  <si>
    <t>Heavy, NB= 25mm</t>
  </si>
  <si>
    <t>Heavy, NB= 32mm</t>
  </si>
  <si>
    <t>Heavy, NB= 40mm</t>
  </si>
  <si>
    <t>Heavy, NB= 50mm</t>
  </si>
  <si>
    <t>Heavy, NB= 65mm</t>
  </si>
  <si>
    <t>Heavy, NB= 80mm</t>
  </si>
  <si>
    <t>Heavy, NB= 100mm</t>
  </si>
  <si>
    <t>Heavy, NB= 125mm</t>
  </si>
  <si>
    <t>Heavy, NB= 150mm</t>
  </si>
  <si>
    <t>THIS ROW TO BE LEFT BLANK</t>
  </si>
  <si>
    <t>Min.</t>
  </si>
  <si>
    <t>Max.</t>
  </si>
  <si>
    <t xml:space="preserve"> </t>
  </si>
  <si>
    <t>Steel Tubes, Tubulars and Other Wrought Steel Fittings</t>
  </si>
  <si>
    <t>Mechanical</t>
  </si>
  <si>
    <t>Qualitative</t>
  </si>
  <si>
    <t>Cl. 3.3</t>
  </si>
  <si>
    <t>Terminology- Plain End</t>
  </si>
  <si>
    <t>Yes</t>
  </si>
  <si>
    <t>Mandatory</t>
  </si>
  <si>
    <t>The ends of the tubes shall be finished clean.</t>
  </si>
  <si>
    <t>Satisfactory/Unsatisfactory (Not finished clean)</t>
  </si>
  <si>
    <t>Declaration regarding plain end pipes or bevel end pipes as per Cl. 10.2 is required to be provided in the Test Request.</t>
  </si>
  <si>
    <t>IS 1239 (Part 1)</t>
  </si>
  <si>
    <t>This is a test requirement. However, the same is mentioned in the terminology clause of the standard.</t>
  </si>
  <si>
    <t>Cl. 3.4</t>
  </si>
  <si>
    <t>Terminology- Bevel End</t>
  </si>
  <si>
    <t>The finished tube end shall be with a specified angle of 30 degree +5 degree/-0 degree as given in Fig 1, degree</t>
  </si>
  <si>
    <t>Value to be specified in Integers or whole numbers</t>
  </si>
  <si>
    <t>i)</t>
  </si>
  <si>
    <t>The finished tube end shall be with a root face of 0.8 mm (Min.) as given in Fig 1, mm, Min.</t>
  </si>
  <si>
    <t>Value upto 1 decimal places</t>
  </si>
  <si>
    <t>ii)</t>
  </si>
  <si>
    <t>Cl. 4</t>
  </si>
  <si>
    <t>Designation</t>
  </si>
  <si>
    <t xml:space="preserve"> Mandatory </t>
  </si>
  <si>
    <t>Steel tubes covered by this standard shall be designated by their nominal bore.</t>
  </si>
  <si>
    <t>To be checked based on declaration basis</t>
  </si>
  <si>
    <t>Declaration regarding nominal bore as per Cl. 4 is required to be provided in the Test Request.</t>
  </si>
  <si>
    <t>Steel tubes covered by this standard shall be classified as light, medium and heavy depending on the wall thickness.</t>
  </si>
  <si>
    <t>Declaration regarding classification as light, medium and heavy as per Cl. 4 is required to be provided in the Test Request.</t>
  </si>
  <si>
    <t>Cl. 5</t>
  </si>
  <si>
    <t>Supply of Materials</t>
  </si>
  <si>
    <t>No</t>
  </si>
  <si>
    <t>General requirements relating to the supply of steel
tubes shall conform to IS 1387.</t>
  </si>
  <si>
    <t>Satisfactory/Unsatisfactory (Not conforms to IS 1387)</t>
  </si>
  <si>
    <t>Requirement to be verified by IO/ BO/ Purchaser</t>
  </si>
  <si>
    <t>Cl. 6.1</t>
  </si>
  <si>
    <t>Manufacture</t>
  </si>
  <si>
    <t>Seamless steel tube shall be fully killed.</t>
  </si>
  <si>
    <t>Declaration regarding fully killed as per Cl. 6.1 is required to be provided in the Test Request.</t>
  </si>
  <si>
    <t>Chemical</t>
  </si>
  <si>
    <t>Quantitative</t>
  </si>
  <si>
    <t>Cl. 6.1.1</t>
  </si>
  <si>
    <t>Carbon in steel to be used for seamless steel tubes, shall be 0.20% Max. in Ladle sample analysis, %, Max.</t>
  </si>
  <si>
    <t>Value upto 2 decimal places</t>
  </si>
  <si>
    <t>Ladle Sample is not received by lab</t>
  </si>
  <si>
    <t>Manganese in steel to be used for seamless steel tubes, shall be 1.30% Max. in Ladle sample analysis, %, Max.</t>
  </si>
  <si>
    <t>Sulphur in steel to be used for seamless steel tubes, shall be 0.040% Max. in Ladle sample analysis, %, Max.</t>
  </si>
  <si>
    <t>Value upto 3 decimal places</t>
  </si>
  <si>
    <t>iii)</t>
  </si>
  <si>
    <t>Phosphorus in steel to be used for seamless steel tubes, shall be 0.040% Max. in Ladle sample analysis, %, Max.</t>
  </si>
  <si>
    <t>iv)</t>
  </si>
  <si>
    <t>Cl. 6.2</t>
  </si>
  <si>
    <t>The welded tubes shall be manufactured from hot-rolled steel strip for welded tubes and pipes conforming to IS 10748 or cold reduced carbon steel sheet and strip conforming to IS 5I3 (Part 1).</t>
  </si>
  <si>
    <t>Declaration regarding use of hot-rolled steel strip for welded tubes and pipes conforming to IS 10748 or cold reduced carbon steel sheet and strip conforming to IS 5I3 (Part 1) as per Cl. 6.2 is required to be provided in the Test Request.</t>
  </si>
  <si>
    <t>Cl. 6.3</t>
  </si>
  <si>
    <t>Steel tubes shall be manufactured through one of the following processes.
a) Hot-finished seamless (HFS).
b) Cold-finished seamless (CDS),
c) Hot-finished welded (HFW), and
d) Electric resistance welded or high frequency inducnon welded (ERW or
HFIW)</t>
  </si>
  <si>
    <t>Declaration regarding process used for manufacturing of steel tubes as per Cl. 6.3 is required to be provided in the Test Request.</t>
  </si>
  <si>
    <t>Cl. 6.4</t>
  </si>
  <si>
    <t>Light, medium and heavy tubes shall be either welded or seamless as agreed to between the purchaser and the manufacturer.</t>
  </si>
  <si>
    <t>Declaration regarding welded or seamless tubes as per Cl. 6.4 is required to be provided in the Test Request.</t>
  </si>
  <si>
    <t>Cl. 6.5</t>
  </si>
  <si>
    <t>For welded tubes, the height of the internal weld fin shall not be greater than 60 percent of the specified wall thickness.</t>
  </si>
  <si>
    <t>Satisfactory/Unsatisfactory (Greater than 60%)</t>
  </si>
  <si>
    <t>Cl. 6.6</t>
  </si>
  <si>
    <t>All electric welded tubes used for steam services shall be normalized.</t>
  </si>
  <si>
    <t>Declaration regarding use of electric welded tubes for steam services as per Cl. 6.6 is required to be provided in the Test Request.</t>
  </si>
  <si>
    <t>Only medium and heavy class of tube shall normally be used for steam services.</t>
  </si>
  <si>
    <t>Cl. 7.1.1</t>
  </si>
  <si>
    <t>Chemical Composition- Product Analysis</t>
  </si>
  <si>
    <t>Optional</t>
  </si>
  <si>
    <t>Carbon, %, Max.</t>
  </si>
  <si>
    <t>Declaration regarding whether product analysis is to be carried out as per Cl. 7.1.1 is required to be provided in the Test Request.</t>
  </si>
  <si>
    <t>Cl. 7.1</t>
  </si>
  <si>
    <t>IS 228</t>
  </si>
  <si>
    <t>Manganese, %, Max.</t>
  </si>
  <si>
    <t>Sulphur, %, Max.</t>
  </si>
  <si>
    <t>v)</t>
  </si>
  <si>
    <t>vi)</t>
  </si>
  <si>
    <t>Phosphorus, %, Max.</t>
  </si>
  <si>
    <t>vii)</t>
  </si>
  <si>
    <t>viii)</t>
  </si>
  <si>
    <t>Cl. 8.1, Cl. 9.1, Table 3, Table 4, Table 5</t>
  </si>
  <si>
    <t>Dimensions</t>
  </si>
  <si>
    <t>Outside Diameter, mm</t>
  </si>
  <si>
    <t>Declaration regarding nominal bore and classification as per Cl. 4 is required to be provided in the Test Request.</t>
  </si>
  <si>
    <t>SOP to measure OD to be formulated</t>
  </si>
  <si>
    <t>Thickness of Welded Tubes, mm</t>
  </si>
  <si>
    <t>SOP to measure thickness of welded tube to be formulated</t>
  </si>
  <si>
    <t>16.56</t>
  </si>
  <si>
    <t>18.4</t>
  </si>
  <si>
    <t>21.16</t>
  </si>
  <si>
    <t>23.92</t>
  </si>
  <si>
    <t>26.68</t>
  </si>
  <si>
    <t>29.44</t>
  </si>
  <si>
    <t>33.12</t>
  </si>
  <si>
    <t>Thickness of Seamless Tubes, mm</t>
  </si>
  <si>
    <t>SOP to measure thickness of seamless tube to be formulated</t>
  </si>
  <si>
    <t>15.75</t>
  </si>
  <si>
    <t>17.5</t>
  </si>
  <si>
    <t>20.125</t>
  </si>
  <si>
    <t>22.75</t>
  </si>
  <si>
    <t>25.375</t>
  </si>
  <si>
    <t>28</t>
  </si>
  <si>
    <t>31.5</t>
  </si>
  <si>
    <t>35</t>
  </si>
  <si>
    <t>39.375</t>
  </si>
  <si>
    <t>42</t>
  </si>
  <si>
    <t>47.25</t>
  </si>
  <si>
    <t>Mass of Single Plain End Tube, kg/m</t>
  </si>
  <si>
    <t>SOP to measure mass of single plain end tube to be formulated</t>
  </si>
  <si>
    <t>Mass of Single Screwed and Socketed Tube, kg/m</t>
  </si>
  <si>
    <t>SOP to measure mass of single screwed and socketed tube to be formulated</t>
  </si>
  <si>
    <t>Mass for quantities per load of 10 tonnes (light series), +7.5%/-5%, %, Min.</t>
  </si>
  <si>
    <t>Mass for quantities per load of 10 tonnes (medium and heavy series), +7.5%/-7.5%, %, Min.</t>
  </si>
  <si>
    <t>Cl. 10.1</t>
  </si>
  <si>
    <t>Joints</t>
  </si>
  <si>
    <t>All screwed tubes shall be supplied with pipe threads conforming to IS 554.</t>
  </si>
  <si>
    <t>Please see the Test Report of IS 554</t>
  </si>
  <si>
    <t>IS 554</t>
  </si>
  <si>
    <t>Cl. 10.1.1</t>
  </si>
  <si>
    <t>The socket(s) supplied with screwed and socketed tube shall conform to IS 1239 (Part 2).</t>
  </si>
  <si>
    <t>Please see the Test Report of IS 1239 (Part 2)</t>
  </si>
  <si>
    <t>IS 1239 (Part 2)</t>
  </si>
  <si>
    <t>Cl. 10.1.1.1</t>
  </si>
  <si>
    <t xml:space="preserve"> The minimum length of threads in light tubes shall be 80 percent of that specified in IS 554</t>
  </si>
  <si>
    <t>Cl. 10.2</t>
  </si>
  <si>
    <t>The plain end pipes shall be supplied with square cut. However, bevel end may also be supplied on mutual agreement between the purchaser and the manufacturer (see Fig. 1).</t>
  </si>
  <si>
    <t>Satisfactory/Unsatisfactory (Not square cut)</t>
  </si>
  <si>
    <t>Cl.11.1</t>
  </si>
  <si>
    <t>Lengths- Random Length</t>
  </si>
  <si>
    <t>Random Length in m</t>
  </si>
  <si>
    <t>Declaration regarding random length as per Cl. 11.1 is required to be provided in the Test Request.</t>
  </si>
  <si>
    <t>SOP to measure random length to be formulated</t>
  </si>
  <si>
    <t>Cl. 11.2</t>
  </si>
  <si>
    <t>Lengths- Exact Length</t>
  </si>
  <si>
    <t>Exact Length +6mm/-0mm, mm</t>
  </si>
  <si>
    <t>Declaration regarding Exact Length as per Cl. 11.2 is required to be provided in the Test Request.</t>
  </si>
  <si>
    <t>SOP to measure exact length to be formulated</t>
  </si>
  <si>
    <t>Cl. 11.3</t>
  </si>
  <si>
    <t>Lengths- Approximate Length</t>
  </si>
  <si>
    <t>Approximate Length +150mm/-150mm, mm</t>
  </si>
  <si>
    <t>Declaration regarding Approximate Length as per Cl. 11.3 is required to be provided in the Test Request.</t>
  </si>
  <si>
    <t>SOP to measure approximate length to be formulated</t>
  </si>
  <si>
    <t>Cl. 12.1</t>
  </si>
  <si>
    <t>Galvanizing</t>
  </si>
  <si>
    <t>Where tubes are required to be galvanized, the zinc coating on the tubes shall be in accordance with IS 4736.</t>
  </si>
  <si>
    <t>Please see Test Report of IS 4736</t>
  </si>
  <si>
    <t>Declaration regarding requirement of galvanizing as per Cl. 12.1 is required to be provided in the Test Request.</t>
  </si>
  <si>
    <t>Cl. 12.2</t>
  </si>
  <si>
    <t>Tubes, which are to be screwed, shall be galvanized before screwing.</t>
  </si>
  <si>
    <t>Cl. 13.1</t>
  </si>
  <si>
    <t>Leak Proof Test</t>
  </si>
  <si>
    <t>Each tube shall be tested for leak tightness as an in-process test at manufacturer’s works by hydrostatic test.</t>
  </si>
  <si>
    <t>Satisfactory/Unsatisfactory (Leakage observed)</t>
  </si>
  <si>
    <t>Cl. 13.1.1</t>
  </si>
  <si>
    <t>Test is to be conducted by the manufacturer. However, this test can be conducted by lab.</t>
  </si>
  <si>
    <t>Each tube shall be tested for leak tightness as an in-process test at manufacturer’s works by Eddy current test, in accordance with Annex B.</t>
  </si>
  <si>
    <t>Annex-B</t>
  </si>
  <si>
    <t>Cl. 14.1</t>
  </si>
  <si>
    <t>Test on Tubes</t>
  </si>
  <si>
    <t>The tensile strength shall be at least 320 MPa (320 N/mm2 ), MPa</t>
  </si>
  <si>
    <t>IS 1608</t>
  </si>
  <si>
    <t>Test is to be conducted by the manufacturer. However, Column K has been kept as YES as this test can be conducted by lab.</t>
  </si>
  <si>
    <t>IS 12278</t>
  </si>
  <si>
    <t>Cl. 14.1.1</t>
  </si>
  <si>
    <t>The elongation percent on a gauge length of 5.65 underroot So where So is the original cross-sectional area of the test specimen shall be min. 20 for steam services for all sizes, %, Min.</t>
  </si>
  <si>
    <t>The elongation percent on a gauge length of 5.65 underroot So where So is the original cross-sectional area of the test specimen shall be min. 12 for other services for sizes up to and including 25mm, % , Min.</t>
  </si>
  <si>
    <t>The elongation percent on a gauge length of 5.65 underroot So where So is the original cross-sectional area of the test specimen shall be min. 20 for other services for sizes over 25 mm and up to and including 150 mm, %, Min.</t>
  </si>
  <si>
    <t>Cl. 14.2</t>
  </si>
  <si>
    <t>Test on Tubes- Bend Test on Tubes up to and including 50 mm Nominal Bore</t>
  </si>
  <si>
    <t>When tested in accordance with IS 2329 the tubes shall be capable of withstanding the bend test without showing any signs of fracture or failure. Welded tubes shall be bent with the weld at 90° to the plane of bending. The tubes shall not be filled for this test.</t>
  </si>
  <si>
    <t>Satisfactory/Unsatisfactory (Fracture observed/ Failure observed)</t>
  </si>
  <si>
    <t>IS 2329</t>
  </si>
  <si>
    <t>Cl. 14.2.1</t>
  </si>
  <si>
    <t>Ungalvanized tubes shall be capable of being bent cold without cracking through 180° round a former having a radius at the bottom of groove in the plane of bending, equal to at least six times the outside diameter of the tube.</t>
  </si>
  <si>
    <t>Satisfactory/Unsatisfactory (Cracking observed)</t>
  </si>
  <si>
    <t>Cl. 14.2.2</t>
  </si>
  <si>
    <t>Galvanized tubes shall be capable of being bent cold, without cracking of the steel, through 90° round a former having a radius at the bottom of the groove equal to at least eight times the outside diameter of the tubes.</t>
  </si>
  <si>
    <t>Cl. 14.3</t>
  </si>
  <si>
    <t>Test on Tubes- Flattening Test on Tubes Above 50 mm Nominal Bore</t>
  </si>
  <si>
    <t>Rings not less than 40 mm in length cut from the ends of the selected tubes shall be flattened cold between parallel plates with the weld, if any at 90° (point of maximum bending) in accordance with IS 2328. No opening shall occur by fracture in the weld area until the distance between the plates is less than 75 percent of the original outside diameter of the tube.</t>
  </si>
  <si>
    <t>Satisfactory/Unsatisfactory (Opening observed)</t>
  </si>
  <si>
    <t>IS 2328</t>
  </si>
  <si>
    <t>Rings not less than 40 mm in length cut from the ends of the selected tubes shall be flattened cold between parallel plates with the weld, if any at 90° (point of maximum bending) in accordance with IS 2328. No cracks or breaks in the metal elsewhere than in the weld shall occur until the distance between the plates is less than 60 percent of the original outside diameter.</t>
  </si>
  <si>
    <t>Satisfactory/Unsatisfactory (Cracks observed/ Breaks observed)</t>
  </si>
  <si>
    <t>14.3.1</t>
  </si>
  <si>
    <t>The test rings may have the inner and outer edges rounded.</t>
  </si>
  <si>
    <t>No testing requirement</t>
  </si>
  <si>
    <t>Re-test</t>
  </si>
  <si>
    <t>Cl. 15</t>
  </si>
  <si>
    <t>Workmanship</t>
  </si>
  <si>
    <t>All pipes shall be cleanly finished and reasonably free from injurious defects. The ends shall be free from sharp edges and burrs of the pipe. The tubes shall be reasonably straight.</t>
  </si>
  <si>
    <t>Satisfactory/Unsatisfactory (Not cleanly finished/ Injurious defects observed/ Sharp edges observed/ Burrs observed/ Not reasonably straight)</t>
  </si>
  <si>
    <t>Cl. 17.1</t>
  </si>
  <si>
    <t>Marking</t>
  </si>
  <si>
    <t>Each tube shall be marked with manufacturer’s name or trade-mark.</t>
  </si>
  <si>
    <t>Satisfactory/ Unsatisfactory (Not marked with Manufacturer's name or trade-mark)/ Masked</t>
  </si>
  <si>
    <t>Each tube shall be marked with IS No. that is, IS 1239 (Part 1).</t>
  </si>
  <si>
    <t xml:space="preserve">Satisfactory/Unsatisfactory (Not marked with IS No.) </t>
  </si>
  <si>
    <t>Not to be masked.</t>
  </si>
  <si>
    <t>Each tube shall be marked with class of tubes, that is, L, M, and H, for light, medium and heavy class.</t>
  </si>
  <si>
    <t xml:space="preserve">Satisfactory/Unsatisfactory (Not marked with Class of tubes) </t>
  </si>
  <si>
    <t>Cl. 17.2</t>
  </si>
  <si>
    <t>The different classes of tubes shall be distinguished by colour bands, which shall be applied as follows before the tubes leave the manufacturer’s works:
a) Light tubes — Yellow
b) Medium tubes — Blue
c) Heavy tubes — Red</t>
  </si>
  <si>
    <t>Satisfactory/Unsatisfactory (Not distinguished by colour bands)</t>
  </si>
  <si>
    <t>Cl. 17.3</t>
  </si>
  <si>
    <t>Unless otherwise agreed to between the manufacturer and the purchaser a white colour band shall be applied at each end of the tubes for steam services.</t>
  </si>
  <si>
    <t>Satisfactory/Unsatisfactory (White colour band not applied)</t>
  </si>
  <si>
    <t>Cl. 17.4</t>
  </si>
  <si>
    <t>Tubes having random length 4 to 7 metres shall have two 75 nun bands one near each end.</t>
  </si>
  <si>
    <t>Satisfactory/Unsatisfactory (With details)</t>
  </si>
  <si>
    <t>Tubes having exact length and approximate length as prescribed in clauses 11.2 and 11.3 shall have one 75 mm band.</t>
  </si>
  <si>
    <t>Additional colour bands, as given in 17.2 to 17.4 may also be applied.</t>
  </si>
  <si>
    <t>Cl. 17.5</t>
  </si>
  <si>
    <t>Marking- BIS Certification Marking</t>
  </si>
  <si>
    <t>The tubes may also the marked with the Standard Mark.</t>
  </si>
  <si>
    <t>Satisfactory/Unsatisfactory (Not marked)</t>
  </si>
  <si>
    <t>Only licence no. to be masked.</t>
  </si>
  <si>
    <t>Cl. 18</t>
  </si>
  <si>
    <t>Protection and Packing</t>
  </si>
  <si>
    <t>Black tubes not otherwise protected shall be varnished or suitably painted externally throughout the length unless ordered unvarnished or unpainted.</t>
  </si>
  <si>
    <t>Declaration regarding protection of black tubes as per Cl. 18 is required to be provided in the Test Request.</t>
  </si>
  <si>
    <t>Where tubes are bundled for transport, all quantities of tubes shall be packed in accordance with IS 4740.</t>
  </si>
  <si>
    <t>Satisfactory/Unsatisfactory (Not in accordance with IS 4740)</t>
  </si>
  <si>
    <t>IS 4740</t>
  </si>
  <si>
    <t>Nominal Bore</t>
  </si>
  <si>
    <t>Classification</t>
  </si>
  <si>
    <t>Seamless steel tube is fully killed</t>
  </si>
  <si>
    <t>The welded tubes manufactured from hot-
rolled steel strip for welded tubes and pipes conforming
to IS 10748</t>
  </si>
  <si>
    <t>The welded tubes manufactured from cold reduced carbon steel sheet and strip conforming to IS 5I3 (Part 1)</t>
  </si>
  <si>
    <t>Steel tubes shall be manufactured through one of
the following processes</t>
  </si>
  <si>
    <t>Welded or Seamless Tubes</t>
  </si>
  <si>
    <t>Electric welded tubes to be used for steam services</t>
  </si>
  <si>
    <t>Product analysis to be carried out</t>
  </si>
  <si>
    <t>Plain end pipe or bevel end pipe</t>
  </si>
  <si>
    <t>Random Length</t>
  </si>
  <si>
    <t>Exact Length</t>
  </si>
  <si>
    <t>Approximate Length</t>
  </si>
  <si>
    <t>Tubes are galvanized</t>
  </si>
  <si>
    <t>Protection of Black Tubes</t>
  </si>
  <si>
    <t>"[DATA]" is any other information of the product needed for carrying out some tests. This information can be qualitative or quantitative</t>
  </si>
  <si>
    <t>Light</t>
  </si>
  <si>
    <t>HFS</t>
  </si>
  <si>
    <t>Welded</t>
  </si>
  <si>
    <t>Plain</t>
  </si>
  <si>
    <t>Any other</t>
  </si>
  <si>
    <t>Varnished</t>
  </si>
  <si>
    <t>Medium</t>
  </si>
  <si>
    <t>CDS</t>
  </si>
  <si>
    <t>Seamless</t>
  </si>
  <si>
    <t>Bevel</t>
  </si>
  <si>
    <t>Suitably painted externally</t>
  </si>
  <si>
    <t>Heavy</t>
  </si>
  <si>
    <t>Not applicable</t>
  </si>
  <si>
    <t>HFW</t>
  </si>
  <si>
    <t>Unvarnished</t>
  </si>
  <si>
    <t>ERW</t>
  </si>
  <si>
    <t>Unpainted</t>
  </si>
  <si>
    <t>HFIW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</si>
</sst>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9">
    <font>
      <sz val="10.0"/>
      <color rgb="FF000000"/>
      <name val="Arial"/>
      <scheme val="minor"/>
    </font>
    <font>
      <b/>
      <sz val="10.0"/>
      <color rgb="FF000000"/>
      <name val="Arial"/>
    </font>
    <font>
      <sz val="10.0"/>
      <color theme="1"/>
      <name val="Arial"/>
    </font>
    <font>
      <sz val="11.0"/>
      <color theme="1"/>
      <name val="Times New Roman"/>
    </font>
    <font>
      <b/>
      <sz val="11.0"/>
      <color theme="1"/>
      <name val="Times New Roman"/>
    </font>
    <font>
      <b/>
      <sz val="10.0"/>
      <color rgb="FF4D4D4C"/>
      <name val="Arial"/>
    </font>
    <font/>
    <font>
      <i/>
      <sz val="11.0"/>
      <color theme="1"/>
      <name val="Times New Roman"/>
    </font>
    <font>
      <color theme="1"/>
      <name val="Arial"/>
      <scheme val="minor"/>
    </font>
  </fonts>
  <fills count="3">
    <fill>
      <patternFill patternType="none"/>
    </fill>
    <fill>
      <patternFill patternType="lightGray"/>
    </fill>
    <fill>
      <patternFill patternType="solid">
        <fgColor rgb="FFFFFF00"/>
        <bgColor rgb="FFFFFF00"/>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1"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5" numFmtId="49" xfId="0" applyAlignment="1" applyBorder="1" applyFont="1" applyNumberFormat="1">
      <alignment horizontal="center" shrinkToFit="0" vertical="center" wrapText="1"/>
    </xf>
    <xf borderId="0" fillId="0" fontId="5" numFmtId="49" xfId="0" applyAlignment="1" applyFont="1" applyNumberFormat="1">
      <alignment horizontal="center" shrinkToFit="0" vertical="center" wrapText="1"/>
    </xf>
    <xf borderId="2" fillId="2" fontId="3" numFmtId="0" xfId="0" applyAlignment="1" applyBorder="1" applyFill="1" applyFont="1">
      <alignment horizontal="center" vertical="center"/>
    </xf>
    <xf borderId="3" fillId="0" fontId="6" numFmtId="0" xfId="0" applyBorder="1" applyFont="1"/>
    <xf borderId="4" fillId="0" fontId="6" numFmtId="0" xfId="0" applyBorder="1" applyFont="1"/>
    <xf borderId="1" fillId="0" fontId="3" numFmtId="0" xfId="0" applyAlignment="1" applyBorder="1" applyFont="1">
      <alignment horizontal="center" vertical="center"/>
    </xf>
    <xf borderId="1" fillId="0" fontId="4" numFmtId="49" xfId="0" applyAlignment="1" applyBorder="1" applyFont="1" applyNumberFormat="1">
      <alignment horizontal="center" shrinkToFit="0" vertical="center" wrapText="1"/>
    </xf>
    <xf borderId="1" fillId="0" fontId="4" numFmtId="49" xfId="0" applyAlignment="1" applyBorder="1" applyFont="1" applyNumberFormat="1">
      <alignment horizontal="center" vertical="center"/>
    </xf>
    <xf borderId="0" fillId="0" fontId="4" numFmtId="49" xfId="0" applyAlignment="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3" numFmtId="0" xfId="0" applyAlignment="1" applyBorder="1" applyFont="1">
      <alignment horizontal="center" readingOrder="0" vertical="center"/>
    </xf>
    <xf borderId="1" fillId="0" fontId="3" numFmtId="49" xfId="0" applyAlignment="1" applyBorder="1" applyFont="1" applyNumberFormat="1">
      <alignment horizontal="center" shrinkToFit="0" vertical="center" wrapText="1"/>
    </xf>
    <xf borderId="1" fillId="0" fontId="3" numFmtId="49" xfId="0" applyAlignment="1" applyBorder="1" applyFont="1" applyNumberFormat="1">
      <alignment horizontal="center" vertical="center"/>
    </xf>
    <xf borderId="0" fillId="0" fontId="3" numFmtId="0" xfId="0" applyAlignment="1" applyFont="1">
      <alignment horizontal="center" vertical="center"/>
    </xf>
    <xf borderId="1" fillId="0" fontId="3" numFmtId="49" xfId="0" applyAlignment="1" applyBorder="1" applyFont="1" applyNumberFormat="1">
      <alignment horizontal="center" readingOrder="0" shrinkToFit="0" vertical="center" wrapText="1"/>
    </xf>
    <xf borderId="1" fillId="0" fontId="3" numFmtId="164" xfId="0" applyAlignment="1" applyBorder="1" applyFont="1" applyNumberFormat="1">
      <alignment horizontal="center" shrinkToFit="0" vertical="center" wrapText="1"/>
    </xf>
    <xf borderId="1" fillId="0" fontId="3" numFmtId="164" xfId="0" applyAlignment="1" applyBorder="1" applyFont="1" applyNumberFormat="1">
      <alignment horizontal="center" vertical="center"/>
    </xf>
    <xf borderId="1" fillId="0" fontId="3" numFmtId="165" xfId="0" applyAlignment="1" applyBorder="1" applyFont="1" applyNumberFormat="1">
      <alignment horizontal="center" shrinkToFit="0" vertical="center" wrapText="1"/>
    </xf>
    <xf borderId="1" fillId="0" fontId="3" numFmtId="165" xfId="0" applyAlignment="1" applyBorder="1" applyFont="1" applyNumberFormat="1">
      <alignment horizontal="center" vertical="center"/>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3" numFmtId="49" xfId="0" applyAlignment="1" applyFont="1" applyNumberFormat="1">
      <alignment horizontal="center" vertical="center"/>
    </xf>
    <xf borderId="2" fillId="2" fontId="7" numFmtId="0" xfId="0" applyAlignment="1" applyBorder="1" applyFont="1">
      <alignment horizontal="center" shrinkToFit="0" vertical="center" wrapText="1"/>
    </xf>
    <xf borderId="1" fillId="2" fontId="3" numFmtId="0" xfId="0" applyAlignment="1" applyBorder="1" applyFont="1">
      <alignment horizontal="center" vertical="center"/>
    </xf>
    <xf borderId="1" fillId="0" fontId="2" numFmtId="0" xfId="0" applyBorder="1" applyFont="1"/>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5.63"/>
    <col customWidth="1" min="2" max="3" width="4.38"/>
    <col customWidth="1" min="4" max="4" width="5.0"/>
    <col customWidth="1" min="5" max="5" width="5.63"/>
    <col customWidth="1" min="6" max="6" width="12.13"/>
    <col customWidth="1" min="7" max="7" width="10.13"/>
    <col customWidth="1" min="8" max="8" width="10.38"/>
    <col customWidth="1" min="9" max="9" width="6.25"/>
    <col customWidth="1" min="10" max="10" width="12.13"/>
    <col customWidth="1" min="11" max="11" width="6.25"/>
    <col customWidth="1" min="12" max="12" width="9.13"/>
    <col customWidth="1" min="13" max="13" width="35.75"/>
    <col customWidth="1" min="14" max="14" width="25.13"/>
    <col customWidth="1" min="15" max="15" width="26.13"/>
    <col customWidth="1" min="16" max="16" width="8.13"/>
    <col customWidth="1" min="17" max="17" width="14.25"/>
    <col customWidth="1" min="18" max="18" width="6.5"/>
    <col customWidth="1" min="19" max="19" width="4.88"/>
    <col customWidth="1" min="20" max="20" width="4.25"/>
    <col customWidth="1" min="21" max="22" width="2.75"/>
    <col customWidth="1" min="23" max="23" width="2.63"/>
    <col customWidth="1" min="24" max="24" width="2.75"/>
    <col customWidth="1" min="25" max="25" width="2.88"/>
    <col customWidth="1" min="26" max="26" width="15.63"/>
    <col customWidth="1" min="27" max="27" width="12.13"/>
    <col customWidth="1" min="28" max="29" width="13.0"/>
    <col customWidth="1" min="30" max="31" width="9.63"/>
    <col customWidth="1" min="32" max="33" width="11.0"/>
    <col customWidth="1" min="34" max="35" width="10.63"/>
    <col customWidth="1" min="36" max="36" width="16.88"/>
    <col customWidth="1" min="37" max="37" width="7.13"/>
    <col customWidth="1" min="38" max="122" width="9.13"/>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1" t="s">
        <v>16</v>
      </c>
      <c r="R1" s="1" t="s">
        <v>17</v>
      </c>
      <c r="S1" s="1" t="s">
        <v>18</v>
      </c>
      <c r="T1" s="1" t="s">
        <v>19</v>
      </c>
      <c r="U1" s="3"/>
      <c r="V1" s="3"/>
      <c r="W1" s="3"/>
      <c r="X1" s="3"/>
      <c r="Y1" s="4"/>
      <c r="Z1" s="5" t="s">
        <v>20</v>
      </c>
      <c r="AA1" s="6" t="s">
        <v>21</v>
      </c>
      <c r="AB1" s="6" t="s">
        <v>21</v>
      </c>
      <c r="AC1" s="6" t="s">
        <v>22</v>
      </c>
      <c r="AD1" s="6" t="s">
        <v>22</v>
      </c>
      <c r="AE1" s="6" t="s">
        <v>23</v>
      </c>
      <c r="AF1" s="6" t="s">
        <v>23</v>
      </c>
      <c r="AG1" s="6" t="s">
        <v>24</v>
      </c>
      <c r="AH1" s="6" t="s">
        <v>24</v>
      </c>
      <c r="AI1" s="6" t="s">
        <v>25</v>
      </c>
      <c r="AJ1" s="6" t="s">
        <v>25</v>
      </c>
      <c r="AK1" s="6" t="s">
        <v>26</v>
      </c>
      <c r="AL1" s="6" t="s">
        <v>26</v>
      </c>
      <c r="AM1" s="6" t="s">
        <v>27</v>
      </c>
      <c r="AN1" s="6" t="s">
        <v>27</v>
      </c>
      <c r="AO1" s="6" t="s">
        <v>28</v>
      </c>
      <c r="AP1" s="6" t="s">
        <v>28</v>
      </c>
      <c r="AQ1" s="6" t="s">
        <v>29</v>
      </c>
      <c r="AR1" s="6" t="s">
        <v>29</v>
      </c>
      <c r="AS1" s="6" t="s">
        <v>30</v>
      </c>
      <c r="AT1" s="6" t="s">
        <v>30</v>
      </c>
      <c r="AU1" s="6" t="s">
        <v>31</v>
      </c>
      <c r="AV1" s="6" t="s">
        <v>31</v>
      </c>
      <c r="AW1" s="6" t="s">
        <v>32</v>
      </c>
      <c r="AX1" s="6" t="s">
        <v>32</v>
      </c>
      <c r="AY1" s="6" t="s">
        <v>33</v>
      </c>
      <c r="AZ1" s="6" t="s">
        <v>33</v>
      </c>
      <c r="BA1" s="6" t="s">
        <v>34</v>
      </c>
      <c r="BB1" s="6" t="s">
        <v>34</v>
      </c>
      <c r="BC1" s="6" t="s">
        <v>35</v>
      </c>
      <c r="BD1" s="6" t="s">
        <v>35</v>
      </c>
      <c r="BE1" s="6" t="s">
        <v>36</v>
      </c>
      <c r="BF1" s="6" t="s">
        <v>36</v>
      </c>
      <c r="BG1" s="6" t="s">
        <v>37</v>
      </c>
      <c r="BH1" s="6" t="s">
        <v>37</v>
      </c>
      <c r="BI1" s="6" t="s">
        <v>38</v>
      </c>
      <c r="BJ1" s="6" t="s">
        <v>38</v>
      </c>
      <c r="BK1" s="6" t="s">
        <v>39</v>
      </c>
      <c r="BL1" s="6" t="s">
        <v>39</v>
      </c>
      <c r="BM1" s="6" t="s">
        <v>40</v>
      </c>
      <c r="BN1" s="6" t="s">
        <v>40</v>
      </c>
      <c r="BO1" s="6" t="s">
        <v>41</v>
      </c>
      <c r="BP1" s="6" t="s">
        <v>41</v>
      </c>
      <c r="BQ1" s="6" t="s">
        <v>42</v>
      </c>
      <c r="BR1" s="6" t="s">
        <v>42</v>
      </c>
      <c r="BS1" s="6" t="s">
        <v>43</v>
      </c>
      <c r="BT1" s="6" t="s">
        <v>43</v>
      </c>
      <c r="BU1" s="6" t="s">
        <v>44</v>
      </c>
      <c r="BV1" s="6" t="s">
        <v>44</v>
      </c>
      <c r="BW1" s="6" t="s">
        <v>45</v>
      </c>
      <c r="BX1" s="6" t="s">
        <v>45</v>
      </c>
      <c r="BY1" s="6" t="s">
        <v>46</v>
      </c>
      <c r="BZ1" s="6" t="s">
        <v>46</v>
      </c>
      <c r="CA1" s="6" t="s">
        <v>47</v>
      </c>
      <c r="CB1" s="6" t="s">
        <v>47</v>
      </c>
      <c r="CC1" s="6" t="s">
        <v>48</v>
      </c>
      <c r="CD1" s="6" t="s">
        <v>48</v>
      </c>
      <c r="CE1" s="6" t="s">
        <v>49</v>
      </c>
      <c r="CF1" s="6" t="s">
        <v>49</v>
      </c>
      <c r="CG1" s="6" t="s">
        <v>50</v>
      </c>
      <c r="CH1" s="6" t="s">
        <v>50</v>
      </c>
      <c r="CI1" s="6" t="s">
        <v>51</v>
      </c>
      <c r="CJ1" s="6" t="s">
        <v>51</v>
      </c>
      <c r="CK1" s="6" t="s">
        <v>52</v>
      </c>
      <c r="CL1" s="6" t="s">
        <v>52</v>
      </c>
      <c r="CM1" s="6" t="s">
        <v>53</v>
      </c>
      <c r="CN1" s="6" t="s">
        <v>53</v>
      </c>
      <c r="CO1" s="6" t="s">
        <v>54</v>
      </c>
      <c r="CP1" s="6" t="s">
        <v>54</v>
      </c>
      <c r="CQ1" s="6" t="s">
        <v>55</v>
      </c>
      <c r="CR1" s="6" t="s">
        <v>55</v>
      </c>
      <c r="CS1" s="6" t="s">
        <v>56</v>
      </c>
      <c r="CT1" s="6" t="s">
        <v>56</v>
      </c>
      <c r="CU1" s="6" t="s">
        <v>57</v>
      </c>
      <c r="CV1" s="6" t="s">
        <v>57</v>
      </c>
      <c r="CW1" s="6" t="s">
        <v>58</v>
      </c>
      <c r="CX1" s="6" t="s">
        <v>58</v>
      </c>
      <c r="CY1" s="6" t="s">
        <v>59</v>
      </c>
      <c r="CZ1" s="6" t="s">
        <v>59</v>
      </c>
      <c r="DA1" s="6" t="s">
        <v>60</v>
      </c>
      <c r="DB1" s="6" t="s">
        <v>60</v>
      </c>
      <c r="DC1" s="7"/>
      <c r="DD1" s="7"/>
      <c r="DE1" s="7"/>
      <c r="DF1" s="7"/>
      <c r="DG1" s="7"/>
      <c r="DH1" s="7"/>
      <c r="DI1" s="7"/>
      <c r="DJ1" s="7"/>
      <c r="DK1" s="7"/>
      <c r="DL1" s="7"/>
      <c r="DM1" s="7"/>
      <c r="DN1" s="7"/>
      <c r="DO1" s="7"/>
      <c r="DP1" s="7"/>
      <c r="DQ1" s="7"/>
      <c r="DR1" s="7"/>
    </row>
    <row r="2">
      <c r="A2" s="8" t="s">
        <v>61</v>
      </c>
      <c r="B2" s="9"/>
      <c r="C2" s="9"/>
      <c r="D2" s="9"/>
      <c r="E2" s="9"/>
      <c r="F2" s="9"/>
      <c r="G2" s="9"/>
      <c r="H2" s="9"/>
      <c r="I2" s="9"/>
      <c r="J2" s="9"/>
      <c r="K2" s="9"/>
      <c r="L2" s="9"/>
      <c r="M2" s="9"/>
      <c r="N2" s="9"/>
      <c r="O2" s="9"/>
      <c r="P2" s="9"/>
      <c r="Q2" s="9"/>
      <c r="R2" s="9"/>
      <c r="S2" s="9"/>
      <c r="T2" s="10"/>
      <c r="U2" s="11"/>
      <c r="V2" s="11"/>
      <c r="W2" s="11"/>
      <c r="X2" s="11"/>
      <c r="Y2" s="11"/>
      <c r="Z2" s="4"/>
      <c r="AA2" s="12" t="s">
        <v>62</v>
      </c>
      <c r="AB2" s="13" t="s">
        <v>63</v>
      </c>
      <c r="AC2" s="12" t="s">
        <v>62</v>
      </c>
      <c r="AD2" s="13" t="s">
        <v>63</v>
      </c>
      <c r="AE2" s="12" t="s">
        <v>62</v>
      </c>
      <c r="AF2" s="13" t="s">
        <v>63</v>
      </c>
      <c r="AG2" s="12" t="s">
        <v>62</v>
      </c>
      <c r="AH2" s="13" t="s">
        <v>63</v>
      </c>
      <c r="AI2" s="12" t="s">
        <v>62</v>
      </c>
      <c r="AJ2" s="13" t="s">
        <v>63</v>
      </c>
      <c r="AK2" s="12" t="s">
        <v>62</v>
      </c>
      <c r="AL2" s="13" t="s">
        <v>63</v>
      </c>
      <c r="AM2" s="12" t="s">
        <v>62</v>
      </c>
      <c r="AN2" s="13" t="s">
        <v>63</v>
      </c>
      <c r="AO2" s="12" t="s">
        <v>62</v>
      </c>
      <c r="AP2" s="13" t="s">
        <v>63</v>
      </c>
      <c r="AQ2" s="12" t="s">
        <v>62</v>
      </c>
      <c r="AR2" s="13" t="s">
        <v>63</v>
      </c>
      <c r="AS2" s="12" t="s">
        <v>62</v>
      </c>
      <c r="AT2" s="13" t="s">
        <v>63</v>
      </c>
      <c r="AU2" s="12" t="s">
        <v>62</v>
      </c>
      <c r="AV2" s="13" t="s">
        <v>63</v>
      </c>
      <c r="AW2" s="12" t="s">
        <v>62</v>
      </c>
      <c r="AX2" s="13" t="s">
        <v>63</v>
      </c>
      <c r="AY2" s="12" t="s">
        <v>62</v>
      </c>
      <c r="AZ2" s="13" t="s">
        <v>63</v>
      </c>
      <c r="BA2" s="12" t="s">
        <v>62</v>
      </c>
      <c r="BB2" s="13" t="s">
        <v>63</v>
      </c>
      <c r="BC2" s="12" t="s">
        <v>62</v>
      </c>
      <c r="BD2" s="13" t="s">
        <v>63</v>
      </c>
      <c r="BE2" s="12" t="s">
        <v>62</v>
      </c>
      <c r="BF2" s="13" t="s">
        <v>63</v>
      </c>
      <c r="BG2" s="12" t="s">
        <v>62</v>
      </c>
      <c r="BH2" s="13" t="s">
        <v>63</v>
      </c>
      <c r="BI2" s="12" t="s">
        <v>62</v>
      </c>
      <c r="BJ2" s="13" t="s">
        <v>63</v>
      </c>
      <c r="BK2" s="12" t="s">
        <v>62</v>
      </c>
      <c r="BL2" s="13" t="s">
        <v>63</v>
      </c>
      <c r="BM2" s="12" t="s">
        <v>62</v>
      </c>
      <c r="BN2" s="13" t="s">
        <v>63</v>
      </c>
      <c r="BO2" s="12" t="s">
        <v>62</v>
      </c>
      <c r="BP2" s="13" t="s">
        <v>63</v>
      </c>
      <c r="BQ2" s="12" t="s">
        <v>62</v>
      </c>
      <c r="BR2" s="13" t="s">
        <v>63</v>
      </c>
      <c r="BS2" s="12" t="s">
        <v>62</v>
      </c>
      <c r="BT2" s="13" t="s">
        <v>63</v>
      </c>
      <c r="BU2" s="12" t="s">
        <v>62</v>
      </c>
      <c r="BV2" s="13" t="s">
        <v>63</v>
      </c>
      <c r="BW2" s="12" t="s">
        <v>62</v>
      </c>
      <c r="BX2" s="13" t="s">
        <v>63</v>
      </c>
      <c r="BY2" s="12" t="s">
        <v>62</v>
      </c>
      <c r="BZ2" s="13" t="s">
        <v>63</v>
      </c>
      <c r="CA2" s="12" t="s">
        <v>62</v>
      </c>
      <c r="CB2" s="13" t="s">
        <v>63</v>
      </c>
      <c r="CC2" s="12" t="s">
        <v>62</v>
      </c>
      <c r="CD2" s="13" t="s">
        <v>63</v>
      </c>
      <c r="CE2" s="12" t="s">
        <v>62</v>
      </c>
      <c r="CF2" s="13" t="s">
        <v>63</v>
      </c>
      <c r="CG2" s="12" t="s">
        <v>62</v>
      </c>
      <c r="CH2" s="13" t="s">
        <v>63</v>
      </c>
      <c r="CI2" s="12" t="s">
        <v>62</v>
      </c>
      <c r="CJ2" s="13" t="s">
        <v>63</v>
      </c>
      <c r="CK2" s="12" t="s">
        <v>62</v>
      </c>
      <c r="CL2" s="13" t="s">
        <v>63</v>
      </c>
      <c r="CM2" s="12" t="s">
        <v>62</v>
      </c>
      <c r="CN2" s="13" t="s">
        <v>63</v>
      </c>
      <c r="CO2" s="12" t="s">
        <v>62</v>
      </c>
      <c r="CP2" s="13" t="s">
        <v>63</v>
      </c>
      <c r="CQ2" s="12" t="s">
        <v>62</v>
      </c>
      <c r="CR2" s="13" t="s">
        <v>63</v>
      </c>
      <c r="CS2" s="12" t="s">
        <v>62</v>
      </c>
      <c r="CT2" s="13" t="s">
        <v>63</v>
      </c>
      <c r="CU2" s="12" t="s">
        <v>62</v>
      </c>
      <c r="CV2" s="13" t="s">
        <v>63</v>
      </c>
      <c r="CW2" s="12" t="s">
        <v>62</v>
      </c>
      <c r="CX2" s="13" t="s">
        <v>63</v>
      </c>
      <c r="CY2" s="12" t="s">
        <v>62</v>
      </c>
      <c r="CZ2" s="13" t="s">
        <v>63</v>
      </c>
      <c r="DA2" s="12" t="s">
        <v>62</v>
      </c>
      <c r="DB2" s="13" t="s">
        <v>63</v>
      </c>
      <c r="DC2" s="14"/>
      <c r="DD2" s="14"/>
      <c r="DE2" s="14"/>
      <c r="DF2" s="14"/>
      <c r="DG2" s="14"/>
      <c r="DH2" s="14"/>
      <c r="DI2" s="14"/>
      <c r="DJ2" s="14"/>
      <c r="DK2" s="14"/>
      <c r="DL2" s="14"/>
      <c r="DM2" s="14"/>
      <c r="DN2" s="14"/>
      <c r="DO2" s="14"/>
      <c r="DP2" s="14"/>
      <c r="DQ2" s="14"/>
      <c r="DR2" s="14"/>
    </row>
    <row r="3" ht="15.75" customHeight="1">
      <c r="A3" s="4">
        <v>1239.0</v>
      </c>
      <c r="B3" s="11">
        <v>1.0</v>
      </c>
      <c r="C3" s="11" t="s">
        <v>64</v>
      </c>
      <c r="D3" s="11">
        <v>2004.0</v>
      </c>
      <c r="E3" s="4">
        <v>6.0</v>
      </c>
      <c r="F3" s="15" t="s">
        <v>65</v>
      </c>
      <c r="G3" s="11" t="s">
        <v>66</v>
      </c>
      <c r="H3" s="16" t="s">
        <v>67</v>
      </c>
      <c r="I3" s="15" t="s">
        <v>68</v>
      </c>
      <c r="J3" s="15" t="s">
        <v>69</v>
      </c>
      <c r="K3" s="16" t="s">
        <v>70</v>
      </c>
      <c r="L3" s="16" t="s">
        <v>71</v>
      </c>
      <c r="M3" s="15" t="s">
        <v>72</v>
      </c>
      <c r="N3" s="15" t="s">
        <v>73</v>
      </c>
      <c r="O3" s="4" t="s">
        <v>74</v>
      </c>
      <c r="P3" s="4"/>
      <c r="Q3" s="15" t="s">
        <v>75</v>
      </c>
      <c r="R3" s="11"/>
      <c r="S3" s="11"/>
      <c r="T3" s="11"/>
      <c r="U3" s="11"/>
      <c r="V3" s="11"/>
      <c r="W3" s="11"/>
      <c r="X3" s="11"/>
      <c r="Y3" s="11"/>
      <c r="Z3" s="15" t="s">
        <v>76</v>
      </c>
      <c r="AA3" s="17"/>
      <c r="AB3" s="18"/>
      <c r="AC3" s="18"/>
      <c r="AD3" s="18"/>
      <c r="AE3" s="18"/>
      <c r="AF3" s="18"/>
      <c r="AG3" s="18"/>
      <c r="AH3" s="18"/>
      <c r="AI3" s="18"/>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9"/>
      <c r="DD3" s="19"/>
      <c r="DE3" s="19"/>
      <c r="DF3" s="19"/>
      <c r="DG3" s="19"/>
      <c r="DH3" s="19"/>
      <c r="DI3" s="19"/>
      <c r="DJ3" s="19"/>
      <c r="DK3" s="19"/>
      <c r="DL3" s="19"/>
      <c r="DM3" s="19"/>
      <c r="DN3" s="19"/>
      <c r="DO3" s="19"/>
      <c r="DP3" s="19"/>
      <c r="DQ3" s="19"/>
      <c r="DR3" s="19"/>
    </row>
    <row r="4" ht="15.75" customHeight="1">
      <c r="A4" s="4">
        <v>1239.0</v>
      </c>
      <c r="B4" s="11">
        <v>1.0</v>
      </c>
      <c r="C4" s="11" t="s">
        <v>64</v>
      </c>
      <c r="D4" s="11">
        <v>2004.0</v>
      </c>
      <c r="E4" s="4">
        <v>6.0</v>
      </c>
      <c r="F4" s="15" t="s">
        <v>65</v>
      </c>
      <c r="G4" s="11" t="s">
        <v>66</v>
      </c>
      <c r="H4" s="16" t="s">
        <v>67</v>
      </c>
      <c r="I4" s="15" t="s">
        <v>77</v>
      </c>
      <c r="J4" s="15" t="s">
        <v>78</v>
      </c>
      <c r="K4" s="16" t="s">
        <v>70</v>
      </c>
      <c r="L4" s="16" t="s">
        <v>71</v>
      </c>
      <c r="M4" s="15" t="s">
        <v>79</v>
      </c>
      <c r="N4" s="4" t="s">
        <v>80</v>
      </c>
      <c r="O4" s="4" t="s">
        <v>74</v>
      </c>
      <c r="P4" s="4"/>
      <c r="Q4" s="15" t="s">
        <v>75</v>
      </c>
      <c r="R4" s="16" t="s">
        <v>81</v>
      </c>
      <c r="S4" s="11"/>
      <c r="T4" s="11"/>
      <c r="U4" s="11"/>
      <c r="V4" s="11"/>
      <c r="W4" s="11"/>
      <c r="X4" s="11"/>
      <c r="Y4" s="11"/>
      <c r="Z4" s="15" t="s">
        <v>76</v>
      </c>
      <c r="AA4" s="17"/>
      <c r="AB4" s="18"/>
      <c r="AC4" s="18"/>
      <c r="AD4" s="18"/>
      <c r="AE4" s="18"/>
      <c r="AF4" s="18"/>
      <c r="AG4" s="18"/>
      <c r="AH4" s="18"/>
      <c r="AI4" s="18"/>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9"/>
      <c r="DD4" s="19"/>
      <c r="DE4" s="19"/>
      <c r="DF4" s="19"/>
      <c r="DG4" s="19"/>
      <c r="DH4" s="19"/>
      <c r="DI4" s="19"/>
      <c r="DJ4" s="19"/>
      <c r="DK4" s="19"/>
      <c r="DL4" s="19"/>
      <c r="DM4" s="19"/>
      <c r="DN4" s="19"/>
      <c r="DO4" s="19"/>
      <c r="DP4" s="19"/>
      <c r="DQ4" s="19"/>
      <c r="DR4" s="19"/>
    </row>
    <row r="5" ht="15.75" customHeight="1">
      <c r="A5" s="4">
        <v>1239.0</v>
      </c>
      <c r="B5" s="11">
        <v>1.0</v>
      </c>
      <c r="C5" s="11" t="s">
        <v>64</v>
      </c>
      <c r="D5" s="11">
        <v>2004.0</v>
      </c>
      <c r="E5" s="4">
        <v>6.0</v>
      </c>
      <c r="F5" s="15" t="s">
        <v>65</v>
      </c>
      <c r="G5" s="11" t="s">
        <v>66</v>
      </c>
      <c r="H5" s="16" t="s">
        <v>67</v>
      </c>
      <c r="I5" s="15" t="s">
        <v>77</v>
      </c>
      <c r="J5" s="15" t="s">
        <v>78</v>
      </c>
      <c r="K5" s="16" t="s">
        <v>70</v>
      </c>
      <c r="L5" s="16" t="s">
        <v>71</v>
      </c>
      <c r="M5" s="15" t="s">
        <v>82</v>
      </c>
      <c r="N5" s="4" t="s">
        <v>83</v>
      </c>
      <c r="O5" s="4" t="s">
        <v>74</v>
      </c>
      <c r="P5" s="4"/>
      <c r="Q5" s="15" t="s">
        <v>75</v>
      </c>
      <c r="R5" s="16" t="s">
        <v>84</v>
      </c>
      <c r="S5" s="11"/>
      <c r="T5" s="11"/>
      <c r="U5" s="11"/>
      <c r="V5" s="11"/>
      <c r="W5" s="11"/>
      <c r="X5" s="11"/>
      <c r="Y5" s="11"/>
      <c r="Z5" s="15" t="s">
        <v>76</v>
      </c>
      <c r="AA5" s="17"/>
      <c r="AB5" s="18"/>
      <c r="AC5" s="18"/>
      <c r="AD5" s="18"/>
      <c r="AE5" s="18"/>
      <c r="AF5" s="18"/>
      <c r="AG5" s="18"/>
      <c r="AH5" s="18"/>
      <c r="AI5" s="18"/>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9"/>
      <c r="DD5" s="19"/>
      <c r="DE5" s="19"/>
      <c r="DF5" s="19"/>
      <c r="DG5" s="19"/>
      <c r="DH5" s="19"/>
      <c r="DI5" s="19"/>
      <c r="DJ5" s="19"/>
      <c r="DK5" s="19"/>
      <c r="DL5" s="19"/>
      <c r="DM5" s="19"/>
      <c r="DN5" s="19"/>
      <c r="DO5" s="19"/>
      <c r="DP5" s="19"/>
      <c r="DQ5" s="19"/>
      <c r="DR5" s="19"/>
    </row>
    <row r="6" ht="15.75" customHeight="1">
      <c r="A6" s="4">
        <v>1239.0</v>
      </c>
      <c r="B6" s="11">
        <v>1.0</v>
      </c>
      <c r="C6" s="11" t="s">
        <v>64</v>
      </c>
      <c r="D6" s="11">
        <v>2004.0</v>
      </c>
      <c r="E6" s="4">
        <v>6.0</v>
      </c>
      <c r="F6" s="15" t="s">
        <v>65</v>
      </c>
      <c r="G6" s="11" t="s">
        <v>66</v>
      </c>
      <c r="H6" s="11" t="s">
        <v>67</v>
      </c>
      <c r="I6" s="4" t="s">
        <v>85</v>
      </c>
      <c r="J6" s="4" t="s">
        <v>86</v>
      </c>
      <c r="K6" s="16" t="s">
        <v>70</v>
      </c>
      <c r="L6" s="11" t="s">
        <v>87</v>
      </c>
      <c r="M6" s="4" t="s">
        <v>88</v>
      </c>
      <c r="N6" s="4" t="s">
        <v>89</v>
      </c>
      <c r="O6" s="4" t="s">
        <v>90</v>
      </c>
      <c r="P6" s="4"/>
      <c r="Q6" s="4" t="s">
        <v>75</v>
      </c>
      <c r="R6" s="11" t="s">
        <v>81</v>
      </c>
      <c r="S6" s="11" t="s">
        <v>64</v>
      </c>
      <c r="T6" s="11"/>
      <c r="U6" s="11"/>
      <c r="V6" s="11"/>
      <c r="W6" s="11"/>
      <c r="X6" s="11"/>
      <c r="Y6" s="11"/>
      <c r="Z6" s="4"/>
      <c r="AA6" s="17"/>
      <c r="AB6" s="18"/>
      <c r="AC6" s="18"/>
      <c r="AD6" s="18"/>
      <c r="AE6" s="18"/>
      <c r="AF6" s="18"/>
      <c r="AG6" s="18"/>
      <c r="AH6" s="18"/>
      <c r="AI6" s="18"/>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9"/>
      <c r="DD6" s="19"/>
      <c r="DE6" s="19"/>
      <c r="DF6" s="19"/>
      <c r="DG6" s="19"/>
      <c r="DH6" s="19"/>
      <c r="DI6" s="19"/>
      <c r="DJ6" s="19"/>
      <c r="DK6" s="19"/>
      <c r="DL6" s="19"/>
      <c r="DM6" s="19"/>
      <c r="DN6" s="19"/>
      <c r="DO6" s="19"/>
      <c r="DP6" s="19"/>
      <c r="DQ6" s="19"/>
      <c r="DR6" s="19"/>
    </row>
    <row r="7" ht="15.75" customHeight="1">
      <c r="A7" s="4">
        <v>1239.0</v>
      </c>
      <c r="B7" s="11">
        <v>1.0</v>
      </c>
      <c r="C7" s="11" t="s">
        <v>64</v>
      </c>
      <c r="D7" s="11">
        <v>2004.0</v>
      </c>
      <c r="E7" s="4">
        <v>6.0</v>
      </c>
      <c r="F7" s="15" t="s">
        <v>65</v>
      </c>
      <c r="G7" s="11" t="s">
        <v>66</v>
      </c>
      <c r="H7" s="11" t="s">
        <v>67</v>
      </c>
      <c r="I7" s="4" t="s">
        <v>85</v>
      </c>
      <c r="J7" s="4" t="s">
        <v>86</v>
      </c>
      <c r="K7" s="16" t="s">
        <v>70</v>
      </c>
      <c r="L7" s="11" t="s">
        <v>87</v>
      </c>
      <c r="M7" s="4" t="s">
        <v>91</v>
      </c>
      <c r="N7" s="4" t="s">
        <v>89</v>
      </c>
      <c r="O7" s="4" t="s">
        <v>92</v>
      </c>
      <c r="P7" s="4"/>
      <c r="Q7" s="4" t="s">
        <v>75</v>
      </c>
      <c r="R7" s="11" t="s">
        <v>84</v>
      </c>
      <c r="S7" s="11" t="s">
        <v>64</v>
      </c>
      <c r="T7" s="11"/>
      <c r="U7" s="11"/>
      <c r="V7" s="11"/>
      <c r="W7" s="11"/>
      <c r="X7" s="11"/>
      <c r="Y7" s="11"/>
      <c r="Z7" s="4"/>
      <c r="AA7" s="17"/>
      <c r="AB7" s="18"/>
      <c r="AC7" s="18"/>
      <c r="AD7" s="18"/>
      <c r="AE7" s="18"/>
      <c r="AF7" s="18"/>
      <c r="AG7" s="18"/>
      <c r="AH7" s="18"/>
      <c r="AI7" s="18"/>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9"/>
      <c r="DD7" s="19"/>
      <c r="DE7" s="19"/>
      <c r="DF7" s="19"/>
      <c r="DG7" s="19"/>
      <c r="DH7" s="19"/>
      <c r="DI7" s="19"/>
      <c r="DJ7" s="19"/>
      <c r="DK7" s="19"/>
      <c r="DL7" s="19"/>
      <c r="DM7" s="19"/>
      <c r="DN7" s="19"/>
      <c r="DO7" s="19"/>
      <c r="DP7" s="19"/>
      <c r="DQ7" s="19"/>
      <c r="DR7" s="19"/>
    </row>
    <row r="8" ht="15.75" customHeight="1">
      <c r="A8" s="4">
        <v>1239.0</v>
      </c>
      <c r="B8" s="11">
        <v>1.0</v>
      </c>
      <c r="C8" s="11" t="s">
        <v>64</v>
      </c>
      <c r="D8" s="11">
        <v>2004.0</v>
      </c>
      <c r="E8" s="4">
        <v>6.0</v>
      </c>
      <c r="F8" s="15" t="s">
        <v>65</v>
      </c>
      <c r="G8" s="11" t="s">
        <v>66</v>
      </c>
      <c r="H8" s="16" t="s">
        <v>67</v>
      </c>
      <c r="I8" s="15" t="s">
        <v>93</v>
      </c>
      <c r="J8" s="15" t="s">
        <v>94</v>
      </c>
      <c r="K8" s="16" t="s">
        <v>95</v>
      </c>
      <c r="L8" s="16" t="s">
        <v>71</v>
      </c>
      <c r="M8" s="15" t="s">
        <v>96</v>
      </c>
      <c r="N8" s="15" t="s">
        <v>97</v>
      </c>
      <c r="O8" s="4"/>
      <c r="P8" s="4"/>
      <c r="Q8" s="4"/>
      <c r="R8" s="11"/>
      <c r="S8" s="11"/>
      <c r="T8" s="11"/>
      <c r="U8" s="11"/>
      <c r="V8" s="11"/>
      <c r="W8" s="11"/>
      <c r="X8" s="11"/>
      <c r="Y8" s="11"/>
      <c r="Z8" s="20" t="s">
        <v>98</v>
      </c>
      <c r="AA8" s="17"/>
      <c r="AB8" s="18"/>
      <c r="AC8" s="18"/>
      <c r="AD8" s="18"/>
      <c r="AE8" s="18"/>
      <c r="AF8" s="18"/>
      <c r="AG8" s="18"/>
      <c r="AH8" s="18"/>
      <c r="AI8" s="18"/>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9"/>
      <c r="DD8" s="19"/>
      <c r="DE8" s="19"/>
      <c r="DF8" s="19"/>
      <c r="DG8" s="19"/>
      <c r="DH8" s="19"/>
      <c r="DI8" s="19"/>
      <c r="DJ8" s="19"/>
      <c r="DK8" s="19"/>
      <c r="DL8" s="19"/>
      <c r="DM8" s="19"/>
      <c r="DN8" s="19"/>
      <c r="DO8" s="19"/>
      <c r="DP8" s="19"/>
      <c r="DQ8" s="19"/>
      <c r="DR8" s="19"/>
    </row>
    <row r="9" ht="15.75" customHeight="1">
      <c r="A9" s="4">
        <v>1239.0</v>
      </c>
      <c r="B9" s="11">
        <v>1.0</v>
      </c>
      <c r="C9" s="11" t="s">
        <v>64</v>
      </c>
      <c r="D9" s="11">
        <v>2004.0</v>
      </c>
      <c r="E9" s="4">
        <v>6.0</v>
      </c>
      <c r="F9" s="15" t="s">
        <v>65</v>
      </c>
      <c r="G9" s="11" t="s">
        <v>66</v>
      </c>
      <c r="H9" s="11" t="s">
        <v>67</v>
      </c>
      <c r="I9" s="4" t="s">
        <v>99</v>
      </c>
      <c r="J9" s="4" t="s">
        <v>100</v>
      </c>
      <c r="K9" s="16" t="s">
        <v>70</v>
      </c>
      <c r="L9" s="11" t="s">
        <v>87</v>
      </c>
      <c r="M9" s="4" t="s">
        <v>101</v>
      </c>
      <c r="N9" s="4" t="s">
        <v>89</v>
      </c>
      <c r="O9" s="4" t="s">
        <v>102</v>
      </c>
      <c r="P9" s="4"/>
      <c r="Q9" s="4" t="s">
        <v>75</v>
      </c>
      <c r="R9" s="11"/>
      <c r="S9" s="11" t="s">
        <v>64</v>
      </c>
      <c r="T9" s="11"/>
      <c r="U9" s="11"/>
      <c r="V9" s="11"/>
      <c r="W9" s="11"/>
      <c r="X9" s="11"/>
      <c r="Y9" s="11"/>
      <c r="Z9" s="4"/>
      <c r="AA9" s="17"/>
      <c r="AB9" s="18"/>
      <c r="AC9" s="18"/>
      <c r="AD9" s="18"/>
      <c r="AE9" s="18"/>
      <c r="AF9" s="18"/>
      <c r="AG9" s="18"/>
      <c r="AH9" s="18"/>
      <c r="AI9" s="18"/>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9"/>
      <c r="DD9" s="19"/>
      <c r="DE9" s="19"/>
      <c r="DF9" s="19"/>
      <c r="DG9" s="19"/>
      <c r="DH9" s="19"/>
      <c r="DI9" s="19"/>
      <c r="DJ9" s="19"/>
      <c r="DK9" s="19"/>
      <c r="DL9" s="19"/>
      <c r="DM9" s="19"/>
      <c r="DN9" s="19"/>
      <c r="DO9" s="19"/>
      <c r="DP9" s="19"/>
      <c r="DQ9" s="19"/>
      <c r="DR9" s="19"/>
    </row>
    <row r="10" ht="15.75" customHeight="1">
      <c r="A10" s="4">
        <v>1239.0</v>
      </c>
      <c r="B10" s="11">
        <v>1.0</v>
      </c>
      <c r="C10" s="11" t="s">
        <v>64</v>
      </c>
      <c r="D10" s="11">
        <v>2004.0</v>
      </c>
      <c r="E10" s="4">
        <v>6.0</v>
      </c>
      <c r="F10" s="15" t="s">
        <v>65</v>
      </c>
      <c r="G10" s="11" t="s">
        <v>103</v>
      </c>
      <c r="H10" s="11" t="s">
        <v>104</v>
      </c>
      <c r="I10" s="4" t="s">
        <v>105</v>
      </c>
      <c r="J10" s="4" t="s">
        <v>100</v>
      </c>
      <c r="K10" s="16" t="s">
        <v>95</v>
      </c>
      <c r="L10" s="11" t="s">
        <v>87</v>
      </c>
      <c r="M10" s="4" t="s">
        <v>106</v>
      </c>
      <c r="N10" s="4" t="s">
        <v>107</v>
      </c>
      <c r="O10" s="4"/>
      <c r="P10" s="4"/>
      <c r="Q10" s="4" t="s">
        <v>75</v>
      </c>
      <c r="R10" s="11" t="s">
        <v>81</v>
      </c>
      <c r="S10" s="11" t="s">
        <v>64</v>
      </c>
      <c r="T10" s="11"/>
      <c r="U10" s="11"/>
      <c r="V10" s="11"/>
      <c r="W10" s="11"/>
      <c r="X10" s="11"/>
      <c r="Y10" s="11"/>
      <c r="Z10" s="15" t="s">
        <v>108</v>
      </c>
      <c r="AA10" s="17"/>
      <c r="AB10" s="18"/>
      <c r="AC10" s="18"/>
      <c r="AD10" s="18"/>
      <c r="AE10" s="18"/>
      <c r="AF10" s="18"/>
      <c r="AG10" s="18"/>
      <c r="AH10" s="18"/>
      <c r="AI10" s="18"/>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9"/>
      <c r="DD10" s="19"/>
      <c r="DE10" s="19"/>
      <c r="DF10" s="19"/>
      <c r="DG10" s="19"/>
      <c r="DH10" s="19"/>
      <c r="DI10" s="19"/>
      <c r="DJ10" s="19"/>
      <c r="DK10" s="19"/>
      <c r="DL10" s="19"/>
      <c r="DM10" s="19"/>
      <c r="DN10" s="19"/>
      <c r="DO10" s="19"/>
      <c r="DP10" s="19"/>
      <c r="DQ10" s="19"/>
      <c r="DR10" s="19"/>
    </row>
    <row r="11" ht="15.75" customHeight="1">
      <c r="A11" s="4">
        <v>1239.0</v>
      </c>
      <c r="B11" s="11">
        <v>1.0</v>
      </c>
      <c r="C11" s="11" t="s">
        <v>64</v>
      </c>
      <c r="D11" s="11">
        <v>2004.0</v>
      </c>
      <c r="E11" s="4">
        <v>6.0</v>
      </c>
      <c r="F11" s="15" t="s">
        <v>65</v>
      </c>
      <c r="G11" s="11" t="s">
        <v>103</v>
      </c>
      <c r="H11" s="11" t="s">
        <v>104</v>
      </c>
      <c r="I11" s="4" t="s">
        <v>105</v>
      </c>
      <c r="J11" s="4" t="s">
        <v>100</v>
      </c>
      <c r="K11" s="16" t="s">
        <v>95</v>
      </c>
      <c r="L11" s="11" t="s">
        <v>87</v>
      </c>
      <c r="M11" s="4" t="s">
        <v>109</v>
      </c>
      <c r="N11" s="4" t="s">
        <v>107</v>
      </c>
      <c r="O11" s="4"/>
      <c r="P11" s="4"/>
      <c r="Q11" s="4" t="s">
        <v>75</v>
      </c>
      <c r="R11" s="11" t="s">
        <v>84</v>
      </c>
      <c r="S11" s="11" t="s">
        <v>64</v>
      </c>
      <c r="T11" s="11"/>
      <c r="U11" s="11"/>
      <c r="V11" s="11"/>
      <c r="W11" s="11"/>
      <c r="X11" s="11"/>
      <c r="Y11" s="11"/>
      <c r="Z11" s="15" t="s">
        <v>108</v>
      </c>
      <c r="AA11" s="17"/>
      <c r="AB11" s="18"/>
      <c r="AC11" s="18"/>
      <c r="AD11" s="18"/>
      <c r="AE11" s="18"/>
      <c r="AF11" s="18"/>
      <c r="AG11" s="18"/>
      <c r="AH11" s="18"/>
      <c r="AI11" s="18"/>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9"/>
      <c r="DD11" s="19"/>
      <c r="DE11" s="19"/>
      <c r="DF11" s="19"/>
      <c r="DG11" s="19"/>
      <c r="DH11" s="19"/>
      <c r="DI11" s="19"/>
      <c r="DJ11" s="19"/>
      <c r="DK11" s="19"/>
      <c r="DL11" s="19"/>
      <c r="DM11" s="19"/>
      <c r="DN11" s="19"/>
      <c r="DO11" s="19"/>
      <c r="DP11" s="19"/>
      <c r="DQ11" s="19"/>
      <c r="DR11" s="19"/>
    </row>
    <row r="12" ht="15.75" customHeight="1">
      <c r="A12" s="4">
        <v>1239.0</v>
      </c>
      <c r="B12" s="11">
        <v>1.0</v>
      </c>
      <c r="C12" s="11" t="s">
        <v>64</v>
      </c>
      <c r="D12" s="11">
        <v>2004.0</v>
      </c>
      <c r="E12" s="4">
        <v>6.0</v>
      </c>
      <c r="F12" s="15" t="s">
        <v>65</v>
      </c>
      <c r="G12" s="11" t="s">
        <v>103</v>
      </c>
      <c r="H12" s="11" t="s">
        <v>104</v>
      </c>
      <c r="I12" s="4" t="s">
        <v>105</v>
      </c>
      <c r="J12" s="4" t="s">
        <v>100</v>
      </c>
      <c r="K12" s="16" t="s">
        <v>95</v>
      </c>
      <c r="L12" s="11" t="s">
        <v>87</v>
      </c>
      <c r="M12" s="4" t="s">
        <v>110</v>
      </c>
      <c r="N12" s="4" t="s">
        <v>111</v>
      </c>
      <c r="O12" s="4"/>
      <c r="P12" s="4"/>
      <c r="Q12" s="4" t="s">
        <v>75</v>
      </c>
      <c r="R12" s="11" t="s">
        <v>112</v>
      </c>
      <c r="S12" s="11" t="s">
        <v>64</v>
      </c>
      <c r="T12" s="11"/>
      <c r="U12" s="11"/>
      <c r="V12" s="11"/>
      <c r="W12" s="11"/>
      <c r="X12" s="11"/>
      <c r="Y12" s="11"/>
      <c r="Z12" s="15" t="s">
        <v>108</v>
      </c>
      <c r="AA12" s="17"/>
      <c r="AB12" s="18"/>
      <c r="AC12" s="18"/>
      <c r="AD12" s="18"/>
      <c r="AE12" s="18"/>
      <c r="AF12" s="18"/>
      <c r="AG12" s="18"/>
      <c r="AH12" s="18"/>
      <c r="AI12" s="18"/>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9"/>
      <c r="DD12" s="19"/>
      <c r="DE12" s="19"/>
      <c r="DF12" s="19"/>
      <c r="DG12" s="19"/>
      <c r="DH12" s="19"/>
      <c r="DI12" s="19"/>
      <c r="DJ12" s="19"/>
      <c r="DK12" s="19"/>
      <c r="DL12" s="19"/>
      <c r="DM12" s="19"/>
      <c r="DN12" s="19"/>
      <c r="DO12" s="19"/>
      <c r="DP12" s="19"/>
      <c r="DQ12" s="19"/>
      <c r="DR12" s="19"/>
    </row>
    <row r="13" ht="15.75" customHeight="1">
      <c r="A13" s="4">
        <v>1239.0</v>
      </c>
      <c r="B13" s="11">
        <v>1.0</v>
      </c>
      <c r="C13" s="11" t="s">
        <v>64</v>
      </c>
      <c r="D13" s="11">
        <v>2004.0</v>
      </c>
      <c r="E13" s="4">
        <v>6.0</v>
      </c>
      <c r="F13" s="15" t="s">
        <v>65</v>
      </c>
      <c r="G13" s="11" t="s">
        <v>103</v>
      </c>
      <c r="H13" s="11" t="s">
        <v>104</v>
      </c>
      <c r="I13" s="4" t="s">
        <v>105</v>
      </c>
      <c r="J13" s="4" t="s">
        <v>100</v>
      </c>
      <c r="K13" s="16" t="s">
        <v>95</v>
      </c>
      <c r="L13" s="11" t="s">
        <v>87</v>
      </c>
      <c r="M13" s="4" t="s">
        <v>113</v>
      </c>
      <c r="N13" s="4" t="s">
        <v>111</v>
      </c>
      <c r="O13" s="4"/>
      <c r="P13" s="4"/>
      <c r="Q13" s="4" t="s">
        <v>75</v>
      </c>
      <c r="R13" s="11" t="s">
        <v>114</v>
      </c>
      <c r="S13" s="11" t="s">
        <v>64</v>
      </c>
      <c r="T13" s="11"/>
      <c r="U13" s="11"/>
      <c r="V13" s="11"/>
      <c r="W13" s="11"/>
      <c r="X13" s="11"/>
      <c r="Y13" s="11"/>
      <c r="Z13" s="15" t="s">
        <v>108</v>
      </c>
      <c r="AA13" s="17"/>
      <c r="AB13" s="18"/>
      <c r="AC13" s="18"/>
      <c r="AD13" s="18"/>
      <c r="AE13" s="18"/>
      <c r="AF13" s="18"/>
      <c r="AG13" s="18"/>
      <c r="AH13" s="18"/>
      <c r="AI13" s="18"/>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9"/>
      <c r="DD13" s="19"/>
      <c r="DE13" s="19"/>
      <c r="DF13" s="19"/>
      <c r="DG13" s="19"/>
      <c r="DH13" s="19"/>
      <c r="DI13" s="19"/>
      <c r="DJ13" s="19"/>
      <c r="DK13" s="19"/>
      <c r="DL13" s="19"/>
      <c r="DM13" s="19"/>
      <c r="DN13" s="19"/>
      <c r="DO13" s="19"/>
      <c r="DP13" s="19"/>
      <c r="DQ13" s="19"/>
      <c r="DR13" s="19"/>
    </row>
    <row r="14" ht="15.75" customHeight="1">
      <c r="A14" s="4">
        <v>1239.0</v>
      </c>
      <c r="B14" s="11">
        <v>1.0</v>
      </c>
      <c r="C14" s="11" t="s">
        <v>64</v>
      </c>
      <c r="D14" s="11">
        <v>2004.0</v>
      </c>
      <c r="E14" s="4">
        <v>6.0</v>
      </c>
      <c r="F14" s="15" t="s">
        <v>65</v>
      </c>
      <c r="G14" s="11" t="s">
        <v>66</v>
      </c>
      <c r="H14" s="11" t="s">
        <v>67</v>
      </c>
      <c r="I14" s="4" t="s">
        <v>115</v>
      </c>
      <c r="J14" s="4" t="s">
        <v>100</v>
      </c>
      <c r="K14" s="16" t="s">
        <v>70</v>
      </c>
      <c r="L14" s="11" t="s">
        <v>87</v>
      </c>
      <c r="M14" s="4" t="s">
        <v>116</v>
      </c>
      <c r="N14" s="4" t="s">
        <v>89</v>
      </c>
      <c r="O14" s="4" t="s">
        <v>117</v>
      </c>
      <c r="P14" s="4"/>
      <c r="Q14" s="4" t="s">
        <v>75</v>
      </c>
      <c r="R14" s="11"/>
      <c r="S14" s="11" t="s">
        <v>64</v>
      </c>
      <c r="T14" s="11"/>
      <c r="U14" s="11"/>
      <c r="V14" s="11"/>
      <c r="W14" s="11"/>
      <c r="X14" s="11"/>
      <c r="Y14" s="11"/>
      <c r="Z14" s="4"/>
      <c r="AA14" s="17"/>
      <c r="AB14" s="18"/>
      <c r="AC14" s="18"/>
      <c r="AD14" s="18"/>
      <c r="AE14" s="18"/>
      <c r="AF14" s="18"/>
      <c r="AG14" s="18"/>
      <c r="AH14" s="18"/>
      <c r="AI14" s="18"/>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9"/>
      <c r="DD14" s="19"/>
      <c r="DE14" s="19"/>
      <c r="DF14" s="19"/>
      <c r="DG14" s="19"/>
      <c r="DH14" s="19"/>
      <c r="DI14" s="19"/>
      <c r="DJ14" s="19"/>
      <c r="DK14" s="19"/>
      <c r="DL14" s="19"/>
      <c r="DM14" s="19"/>
      <c r="DN14" s="19"/>
      <c r="DO14" s="19"/>
      <c r="DP14" s="19"/>
      <c r="DQ14" s="19"/>
      <c r="DR14" s="19"/>
    </row>
    <row r="15" ht="15.75" customHeight="1">
      <c r="A15" s="4">
        <v>1239.0</v>
      </c>
      <c r="B15" s="11">
        <v>1.0</v>
      </c>
      <c r="C15" s="11" t="s">
        <v>64</v>
      </c>
      <c r="D15" s="11">
        <v>2004.0</v>
      </c>
      <c r="E15" s="4">
        <v>6.0</v>
      </c>
      <c r="F15" s="15" t="s">
        <v>65</v>
      </c>
      <c r="G15" s="11" t="s">
        <v>66</v>
      </c>
      <c r="H15" s="11" t="s">
        <v>67</v>
      </c>
      <c r="I15" s="4" t="s">
        <v>118</v>
      </c>
      <c r="J15" s="4" t="s">
        <v>100</v>
      </c>
      <c r="K15" s="16" t="s">
        <v>70</v>
      </c>
      <c r="L15" s="11" t="s">
        <v>87</v>
      </c>
      <c r="M15" s="4" t="s">
        <v>119</v>
      </c>
      <c r="N15" s="4" t="s">
        <v>89</v>
      </c>
      <c r="O15" s="4" t="s">
        <v>120</v>
      </c>
      <c r="P15" s="4"/>
      <c r="Q15" s="4" t="s">
        <v>75</v>
      </c>
      <c r="R15" s="11"/>
      <c r="S15" s="11" t="s">
        <v>64</v>
      </c>
      <c r="T15" s="11"/>
      <c r="U15" s="11"/>
      <c r="V15" s="11"/>
      <c r="W15" s="11"/>
      <c r="X15" s="11"/>
      <c r="Y15" s="11"/>
      <c r="Z15" s="4"/>
      <c r="AA15" s="17"/>
      <c r="AB15" s="18"/>
      <c r="AC15" s="18"/>
      <c r="AD15" s="18"/>
      <c r="AE15" s="18"/>
      <c r="AF15" s="18"/>
      <c r="AG15" s="18"/>
      <c r="AH15" s="18"/>
      <c r="AI15" s="18"/>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9"/>
      <c r="DD15" s="19"/>
      <c r="DE15" s="19"/>
      <c r="DF15" s="19"/>
      <c r="DG15" s="19"/>
      <c r="DH15" s="19"/>
      <c r="DI15" s="19"/>
      <c r="DJ15" s="19"/>
      <c r="DK15" s="19"/>
      <c r="DL15" s="19"/>
      <c r="DM15" s="19"/>
      <c r="DN15" s="19"/>
      <c r="DO15" s="19"/>
      <c r="DP15" s="19"/>
      <c r="DQ15" s="19"/>
      <c r="DR15" s="19"/>
    </row>
    <row r="16" ht="15.75" customHeight="1">
      <c r="A16" s="4">
        <v>1239.0</v>
      </c>
      <c r="B16" s="11">
        <v>1.0</v>
      </c>
      <c r="C16" s="11" t="s">
        <v>64</v>
      </c>
      <c r="D16" s="11">
        <v>2004.0</v>
      </c>
      <c r="E16" s="4">
        <v>6.0</v>
      </c>
      <c r="F16" s="15" t="s">
        <v>65</v>
      </c>
      <c r="G16" s="11" t="s">
        <v>66</v>
      </c>
      <c r="H16" s="11" t="s">
        <v>67</v>
      </c>
      <c r="I16" s="4" t="s">
        <v>121</v>
      </c>
      <c r="J16" s="4" t="s">
        <v>100</v>
      </c>
      <c r="K16" s="16" t="s">
        <v>70</v>
      </c>
      <c r="L16" s="16" t="s">
        <v>71</v>
      </c>
      <c r="M16" s="4" t="s">
        <v>122</v>
      </c>
      <c r="N16" s="4" t="s">
        <v>89</v>
      </c>
      <c r="O16" s="4" t="s">
        <v>123</v>
      </c>
      <c r="P16" s="4"/>
      <c r="Q16" s="4" t="s">
        <v>75</v>
      </c>
      <c r="R16" s="11"/>
      <c r="S16" s="11" t="s">
        <v>64</v>
      </c>
      <c r="T16" s="11"/>
      <c r="U16" s="11"/>
      <c r="V16" s="11"/>
      <c r="W16" s="11"/>
      <c r="X16" s="11"/>
      <c r="Y16" s="11"/>
      <c r="Z16" s="4"/>
      <c r="AA16" s="17"/>
      <c r="AB16" s="18"/>
      <c r="AC16" s="18"/>
      <c r="AD16" s="18"/>
      <c r="AE16" s="18"/>
      <c r="AF16" s="18"/>
      <c r="AG16" s="18"/>
      <c r="AH16" s="18"/>
      <c r="AI16" s="18"/>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9"/>
      <c r="DD16" s="19"/>
      <c r="DE16" s="19"/>
      <c r="DF16" s="19"/>
      <c r="DG16" s="19"/>
      <c r="DH16" s="19"/>
      <c r="DI16" s="19"/>
      <c r="DJ16" s="19"/>
      <c r="DK16" s="19"/>
      <c r="DL16" s="19"/>
      <c r="DM16" s="19"/>
      <c r="DN16" s="19"/>
      <c r="DO16" s="19"/>
      <c r="DP16" s="19"/>
      <c r="DQ16" s="19"/>
      <c r="DR16" s="19"/>
    </row>
    <row r="17" ht="15.75" customHeight="1">
      <c r="A17" s="4">
        <v>1239.0</v>
      </c>
      <c r="B17" s="11">
        <v>1.0</v>
      </c>
      <c r="C17" s="11" t="s">
        <v>64</v>
      </c>
      <c r="D17" s="11">
        <v>2004.0</v>
      </c>
      <c r="E17" s="4">
        <v>6.0</v>
      </c>
      <c r="F17" s="15" t="s">
        <v>65</v>
      </c>
      <c r="G17" s="11" t="s">
        <v>66</v>
      </c>
      <c r="H17" s="11" t="s">
        <v>67</v>
      </c>
      <c r="I17" s="4" t="s">
        <v>124</v>
      </c>
      <c r="J17" s="4" t="s">
        <v>100</v>
      </c>
      <c r="K17" s="16" t="s">
        <v>70</v>
      </c>
      <c r="L17" s="11" t="s">
        <v>87</v>
      </c>
      <c r="M17" s="4" t="s">
        <v>125</v>
      </c>
      <c r="N17" s="15" t="s">
        <v>126</v>
      </c>
      <c r="O17" s="4" t="s">
        <v>123</v>
      </c>
      <c r="P17" s="4"/>
      <c r="Q17" s="4" t="s">
        <v>75</v>
      </c>
      <c r="R17" s="11"/>
      <c r="S17" s="11" t="s">
        <v>64</v>
      </c>
      <c r="T17" s="11"/>
      <c r="U17" s="11"/>
      <c r="V17" s="11"/>
      <c r="W17" s="11"/>
      <c r="X17" s="11"/>
      <c r="Y17" s="11"/>
      <c r="Z17" s="4"/>
      <c r="AA17" s="17"/>
      <c r="AB17" s="18"/>
      <c r="AC17" s="18"/>
      <c r="AD17" s="18"/>
      <c r="AE17" s="18"/>
      <c r="AF17" s="18"/>
      <c r="AG17" s="18"/>
      <c r="AH17" s="18"/>
      <c r="AI17" s="18"/>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9"/>
      <c r="DD17" s="19"/>
      <c r="DE17" s="19"/>
      <c r="DF17" s="19"/>
      <c r="DG17" s="19"/>
      <c r="DH17" s="19"/>
      <c r="DI17" s="19"/>
      <c r="DJ17" s="19"/>
      <c r="DK17" s="19"/>
      <c r="DL17" s="19"/>
      <c r="DM17" s="19"/>
      <c r="DN17" s="19"/>
      <c r="DO17" s="19"/>
      <c r="DP17" s="19"/>
      <c r="DQ17" s="19"/>
      <c r="DR17" s="19"/>
    </row>
    <row r="18" ht="15.75" customHeight="1">
      <c r="A18" s="4">
        <v>1239.0</v>
      </c>
      <c r="B18" s="11">
        <v>1.0</v>
      </c>
      <c r="C18" s="11" t="s">
        <v>64</v>
      </c>
      <c r="D18" s="11">
        <v>2004.0</v>
      </c>
      <c r="E18" s="4">
        <v>6.0</v>
      </c>
      <c r="F18" s="15" t="s">
        <v>65</v>
      </c>
      <c r="G18" s="11" t="s">
        <v>66</v>
      </c>
      <c r="H18" s="11" t="s">
        <v>67</v>
      </c>
      <c r="I18" s="4" t="s">
        <v>127</v>
      </c>
      <c r="J18" s="4" t="s">
        <v>100</v>
      </c>
      <c r="K18" s="16" t="s">
        <v>70</v>
      </c>
      <c r="L18" s="11" t="s">
        <v>87</v>
      </c>
      <c r="M18" s="4" t="s">
        <v>128</v>
      </c>
      <c r="N18" s="4" t="s">
        <v>89</v>
      </c>
      <c r="O18" s="4" t="s">
        <v>129</v>
      </c>
      <c r="P18" s="4"/>
      <c r="Q18" s="4" t="s">
        <v>75</v>
      </c>
      <c r="R18" s="11" t="s">
        <v>81</v>
      </c>
      <c r="S18" s="11" t="s">
        <v>64</v>
      </c>
      <c r="T18" s="11"/>
      <c r="U18" s="11"/>
      <c r="V18" s="11"/>
      <c r="W18" s="11"/>
      <c r="X18" s="11"/>
      <c r="Y18" s="11"/>
      <c r="Z18" s="4"/>
      <c r="AA18" s="17"/>
      <c r="AB18" s="18"/>
      <c r="AC18" s="18"/>
      <c r="AD18" s="18"/>
      <c r="AE18" s="18"/>
      <c r="AF18" s="18"/>
      <c r="AG18" s="18"/>
      <c r="AH18" s="18"/>
      <c r="AI18" s="18"/>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9"/>
      <c r="DD18" s="19"/>
      <c r="DE18" s="19"/>
      <c r="DF18" s="19"/>
      <c r="DG18" s="19"/>
      <c r="DH18" s="19"/>
      <c r="DI18" s="19"/>
      <c r="DJ18" s="19"/>
      <c r="DK18" s="19"/>
      <c r="DL18" s="19"/>
      <c r="DM18" s="19"/>
      <c r="DN18" s="19"/>
      <c r="DO18" s="19"/>
      <c r="DP18" s="19"/>
      <c r="DQ18" s="19"/>
      <c r="DR18" s="19"/>
    </row>
    <row r="19" ht="15.75" customHeight="1">
      <c r="A19" s="4">
        <v>1239.0</v>
      </c>
      <c r="B19" s="11">
        <v>1.0</v>
      </c>
      <c r="C19" s="11" t="s">
        <v>64</v>
      </c>
      <c r="D19" s="11">
        <v>2004.0</v>
      </c>
      <c r="E19" s="4">
        <v>6.0</v>
      </c>
      <c r="F19" s="15" t="s">
        <v>65</v>
      </c>
      <c r="G19" s="11" t="s">
        <v>66</v>
      </c>
      <c r="H19" s="11" t="s">
        <v>67</v>
      </c>
      <c r="I19" s="4" t="s">
        <v>127</v>
      </c>
      <c r="J19" s="4" t="s">
        <v>100</v>
      </c>
      <c r="K19" s="16" t="s">
        <v>70</v>
      </c>
      <c r="L19" s="11" t="s">
        <v>87</v>
      </c>
      <c r="M19" s="4" t="s">
        <v>130</v>
      </c>
      <c r="N19" s="4" t="s">
        <v>89</v>
      </c>
      <c r="O19" s="4" t="s">
        <v>92</v>
      </c>
      <c r="P19" s="4"/>
      <c r="Q19" s="4" t="s">
        <v>75</v>
      </c>
      <c r="R19" s="11" t="s">
        <v>84</v>
      </c>
      <c r="S19" s="11" t="s">
        <v>64</v>
      </c>
      <c r="T19" s="11"/>
      <c r="U19" s="11"/>
      <c r="V19" s="11"/>
      <c r="W19" s="11"/>
      <c r="X19" s="11"/>
      <c r="Y19" s="11"/>
      <c r="Z19" s="4"/>
      <c r="AA19" s="17"/>
      <c r="AB19" s="18"/>
      <c r="AC19" s="18"/>
      <c r="AD19" s="18"/>
      <c r="AE19" s="18"/>
      <c r="AF19" s="18"/>
      <c r="AG19" s="18"/>
      <c r="AH19" s="18"/>
      <c r="AI19" s="18"/>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9"/>
      <c r="DD19" s="19"/>
      <c r="DE19" s="19"/>
      <c r="DF19" s="19"/>
      <c r="DG19" s="19"/>
      <c r="DH19" s="19"/>
      <c r="DI19" s="19"/>
      <c r="DJ19" s="19"/>
      <c r="DK19" s="19"/>
      <c r="DL19" s="19"/>
      <c r="DM19" s="19"/>
      <c r="DN19" s="19"/>
      <c r="DO19" s="19"/>
      <c r="DP19" s="19"/>
      <c r="DQ19" s="19"/>
      <c r="DR19" s="19"/>
    </row>
    <row r="20" ht="15.75" customHeight="1">
      <c r="A20" s="4">
        <v>1239.0</v>
      </c>
      <c r="B20" s="11">
        <v>1.0</v>
      </c>
      <c r="C20" s="11" t="s">
        <v>64</v>
      </c>
      <c r="D20" s="11">
        <v>2004.0</v>
      </c>
      <c r="E20" s="4">
        <v>6.0</v>
      </c>
      <c r="F20" s="15" t="s">
        <v>65</v>
      </c>
      <c r="G20" s="11" t="s">
        <v>103</v>
      </c>
      <c r="H20" s="11" t="s">
        <v>104</v>
      </c>
      <c r="I20" s="4" t="s">
        <v>131</v>
      </c>
      <c r="J20" s="4" t="s">
        <v>132</v>
      </c>
      <c r="K20" s="16" t="s">
        <v>70</v>
      </c>
      <c r="L20" s="11" t="s">
        <v>133</v>
      </c>
      <c r="M20" s="4" t="s">
        <v>134</v>
      </c>
      <c r="N20" s="4" t="s">
        <v>107</v>
      </c>
      <c r="O20" s="4" t="s">
        <v>135</v>
      </c>
      <c r="P20" s="4" t="s">
        <v>136</v>
      </c>
      <c r="Q20" s="4" t="s">
        <v>75</v>
      </c>
      <c r="R20" s="11" t="s">
        <v>81</v>
      </c>
      <c r="S20" s="11" t="s">
        <v>64</v>
      </c>
      <c r="T20" s="11"/>
      <c r="U20" s="11"/>
      <c r="V20" s="11"/>
      <c r="W20" s="11"/>
      <c r="X20" s="11"/>
      <c r="Y20" s="11"/>
      <c r="Z20" s="4"/>
      <c r="AA20" s="17"/>
      <c r="AB20" s="18"/>
      <c r="AC20" s="18"/>
      <c r="AD20" s="18"/>
      <c r="AE20" s="18"/>
      <c r="AF20" s="18"/>
      <c r="AG20" s="18"/>
      <c r="AH20" s="18"/>
      <c r="AI20" s="18"/>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9"/>
      <c r="DD20" s="19"/>
      <c r="DE20" s="19"/>
      <c r="DF20" s="19"/>
      <c r="DG20" s="19"/>
      <c r="DH20" s="19"/>
      <c r="DI20" s="19"/>
      <c r="DJ20" s="19"/>
      <c r="DK20" s="19"/>
      <c r="DL20" s="19"/>
      <c r="DM20" s="19"/>
      <c r="DN20" s="19"/>
      <c r="DO20" s="19"/>
      <c r="DP20" s="19"/>
      <c r="DQ20" s="19"/>
      <c r="DR20" s="19"/>
    </row>
    <row r="21" ht="15.75" customHeight="1">
      <c r="A21" s="4">
        <v>1239.0</v>
      </c>
      <c r="B21" s="11">
        <v>1.0</v>
      </c>
      <c r="C21" s="11" t="s">
        <v>64</v>
      </c>
      <c r="D21" s="11">
        <v>2004.0</v>
      </c>
      <c r="E21" s="4">
        <v>6.0</v>
      </c>
      <c r="F21" s="15" t="s">
        <v>65</v>
      </c>
      <c r="G21" s="11" t="s">
        <v>103</v>
      </c>
      <c r="H21" s="11" t="s">
        <v>104</v>
      </c>
      <c r="I21" s="4" t="s">
        <v>131</v>
      </c>
      <c r="J21" s="4" t="s">
        <v>132</v>
      </c>
      <c r="K21" s="16" t="s">
        <v>70</v>
      </c>
      <c r="L21" s="11" t="s">
        <v>133</v>
      </c>
      <c r="M21" s="4" t="s">
        <v>134</v>
      </c>
      <c r="N21" s="4" t="s">
        <v>107</v>
      </c>
      <c r="O21" s="4" t="s">
        <v>135</v>
      </c>
      <c r="P21" s="4"/>
      <c r="Q21" s="4" t="s">
        <v>137</v>
      </c>
      <c r="R21" s="11" t="s">
        <v>84</v>
      </c>
      <c r="S21" s="11" t="s">
        <v>64</v>
      </c>
      <c r="T21" s="11"/>
      <c r="U21" s="11"/>
      <c r="V21" s="11"/>
      <c r="W21" s="11"/>
      <c r="X21" s="11"/>
      <c r="Y21" s="11"/>
      <c r="Z21" s="4"/>
      <c r="AA21" s="17"/>
      <c r="AB21" s="18"/>
      <c r="AC21" s="18"/>
      <c r="AD21" s="18"/>
      <c r="AE21" s="18"/>
      <c r="AF21" s="18"/>
      <c r="AG21" s="18"/>
      <c r="AH21" s="18"/>
      <c r="AI21" s="18"/>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9"/>
      <c r="DD21" s="19"/>
      <c r="DE21" s="19"/>
      <c r="DF21" s="19"/>
      <c r="DG21" s="19"/>
      <c r="DH21" s="19"/>
      <c r="DI21" s="19"/>
      <c r="DJ21" s="19"/>
      <c r="DK21" s="19"/>
      <c r="DL21" s="19"/>
      <c r="DM21" s="19"/>
      <c r="DN21" s="19"/>
      <c r="DO21" s="19"/>
      <c r="DP21" s="19"/>
      <c r="DQ21" s="19"/>
      <c r="DR21" s="19"/>
    </row>
    <row r="22" ht="15.75" customHeight="1">
      <c r="A22" s="4">
        <v>1239.0</v>
      </c>
      <c r="B22" s="11">
        <v>1.0</v>
      </c>
      <c r="C22" s="11" t="s">
        <v>64</v>
      </c>
      <c r="D22" s="11">
        <v>2004.0</v>
      </c>
      <c r="E22" s="4">
        <v>6.0</v>
      </c>
      <c r="F22" s="15" t="s">
        <v>65</v>
      </c>
      <c r="G22" s="11" t="s">
        <v>103</v>
      </c>
      <c r="H22" s="11" t="s">
        <v>104</v>
      </c>
      <c r="I22" s="4" t="s">
        <v>131</v>
      </c>
      <c r="J22" s="4" t="s">
        <v>132</v>
      </c>
      <c r="K22" s="16" t="s">
        <v>70</v>
      </c>
      <c r="L22" s="11" t="s">
        <v>133</v>
      </c>
      <c r="M22" s="4" t="s">
        <v>138</v>
      </c>
      <c r="N22" s="4" t="s">
        <v>107</v>
      </c>
      <c r="O22" s="4" t="s">
        <v>135</v>
      </c>
      <c r="P22" s="4" t="s">
        <v>136</v>
      </c>
      <c r="Q22" s="4" t="s">
        <v>75</v>
      </c>
      <c r="R22" s="11" t="s">
        <v>112</v>
      </c>
      <c r="S22" s="11" t="s">
        <v>64</v>
      </c>
      <c r="T22" s="11"/>
      <c r="U22" s="11"/>
      <c r="V22" s="11"/>
      <c r="W22" s="11"/>
      <c r="X22" s="11"/>
      <c r="Y22" s="11"/>
      <c r="Z22" s="4"/>
      <c r="AA22" s="17"/>
      <c r="AB22" s="18"/>
      <c r="AC22" s="18"/>
      <c r="AD22" s="18"/>
      <c r="AE22" s="18"/>
      <c r="AF22" s="18"/>
      <c r="AG22" s="18"/>
      <c r="AH22" s="18"/>
      <c r="AI22" s="18"/>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9"/>
      <c r="DD22" s="19"/>
      <c r="DE22" s="19"/>
      <c r="DF22" s="19"/>
      <c r="DG22" s="19"/>
      <c r="DH22" s="19"/>
      <c r="DI22" s="19"/>
      <c r="DJ22" s="19"/>
      <c r="DK22" s="19"/>
      <c r="DL22" s="19"/>
      <c r="DM22" s="19"/>
      <c r="DN22" s="19"/>
      <c r="DO22" s="19"/>
      <c r="DP22" s="19"/>
      <c r="DQ22" s="19"/>
      <c r="DR22" s="19"/>
    </row>
    <row r="23" ht="15.75" customHeight="1">
      <c r="A23" s="4">
        <v>1239.0</v>
      </c>
      <c r="B23" s="11">
        <v>1.0</v>
      </c>
      <c r="C23" s="11" t="s">
        <v>64</v>
      </c>
      <c r="D23" s="11">
        <v>2004.0</v>
      </c>
      <c r="E23" s="4">
        <v>6.0</v>
      </c>
      <c r="F23" s="15" t="s">
        <v>65</v>
      </c>
      <c r="G23" s="11" t="s">
        <v>103</v>
      </c>
      <c r="H23" s="11" t="s">
        <v>104</v>
      </c>
      <c r="I23" s="4" t="s">
        <v>131</v>
      </c>
      <c r="J23" s="4" t="s">
        <v>132</v>
      </c>
      <c r="K23" s="16" t="s">
        <v>70</v>
      </c>
      <c r="L23" s="11" t="s">
        <v>133</v>
      </c>
      <c r="M23" s="4" t="s">
        <v>138</v>
      </c>
      <c r="N23" s="4" t="s">
        <v>107</v>
      </c>
      <c r="O23" s="4" t="s">
        <v>135</v>
      </c>
      <c r="P23" s="4"/>
      <c r="Q23" s="4" t="s">
        <v>137</v>
      </c>
      <c r="R23" s="11" t="s">
        <v>114</v>
      </c>
      <c r="S23" s="11" t="s">
        <v>64</v>
      </c>
      <c r="T23" s="11"/>
      <c r="U23" s="11"/>
      <c r="V23" s="11"/>
      <c r="W23" s="11"/>
      <c r="X23" s="11"/>
      <c r="Y23" s="11"/>
      <c r="Z23" s="4"/>
      <c r="AA23" s="17"/>
      <c r="AB23" s="18"/>
      <c r="AC23" s="18"/>
      <c r="AD23" s="18"/>
      <c r="AE23" s="18"/>
      <c r="AF23" s="18"/>
      <c r="AG23" s="18"/>
      <c r="AH23" s="18"/>
      <c r="AI23" s="18"/>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9"/>
      <c r="DD23" s="19"/>
      <c r="DE23" s="19"/>
      <c r="DF23" s="19"/>
      <c r="DG23" s="19"/>
      <c r="DH23" s="19"/>
      <c r="DI23" s="19"/>
      <c r="DJ23" s="19"/>
      <c r="DK23" s="19"/>
      <c r="DL23" s="19"/>
      <c r="DM23" s="19"/>
      <c r="DN23" s="19"/>
      <c r="DO23" s="19"/>
      <c r="DP23" s="19"/>
      <c r="DQ23" s="19"/>
      <c r="DR23" s="19"/>
    </row>
    <row r="24" ht="15.75" customHeight="1">
      <c r="A24" s="4">
        <v>1239.0</v>
      </c>
      <c r="B24" s="11">
        <v>1.0</v>
      </c>
      <c r="C24" s="11" t="s">
        <v>64</v>
      </c>
      <c r="D24" s="11">
        <v>2004.0</v>
      </c>
      <c r="E24" s="4">
        <v>6.0</v>
      </c>
      <c r="F24" s="15" t="s">
        <v>65</v>
      </c>
      <c r="G24" s="11" t="s">
        <v>103</v>
      </c>
      <c r="H24" s="11" t="s">
        <v>104</v>
      </c>
      <c r="I24" s="4" t="s">
        <v>131</v>
      </c>
      <c r="J24" s="4" t="s">
        <v>132</v>
      </c>
      <c r="K24" s="16" t="s">
        <v>70</v>
      </c>
      <c r="L24" s="11" t="s">
        <v>133</v>
      </c>
      <c r="M24" s="4" t="s">
        <v>139</v>
      </c>
      <c r="N24" s="4" t="s">
        <v>111</v>
      </c>
      <c r="O24" s="4" t="s">
        <v>135</v>
      </c>
      <c r="P24" s="4" t="s">
        <v>136</v>
      </c>
      <c r="Q24" s="4" t="s">
        <v>75</v>
      </c>
      <c r="R24" s="11" t="s">
        <v>140</v>
      </c>
      <c r="S24" s="11" t="s">
        <v>64</v>
      </c>
      <c r="T24" s="11"/>
      <c r="U24" s="11"/>
      <c r="V24" s="11"/>
      <c r="W24" s="11"/>
      <c r="X24" s="11"/>
      <c r="Y24" s="11"/>
      <c r="Z24" s="4"/>
      <c r="AA24" s="17"/>
      <c r="AB24" s="18"/>
      <c r="AC24" s="18"/>
      <c r="AD24" s="18"/>
      <c r="AE24" s="18"/>
      <c r="AF24" s="18"/>
      <c r="AG24" s="18"/>
      <c r="AH24" s="18"/>
      <c r="AI24" s="18"/>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9"/>
      <c r="DD24" s="19"/>
      <c r="DE24" s="19"/>
      <c r="DF24" s="19"/>
      <c r="DG24" s="19"/>
      <c r="DH24" s="19"/>
      <c r="DI24" s="19"/>
      <c r="DJ24" s="19"/>
      <c r="DK24" s="19"/>
      <c r="DL24" s="19"/>
      <c r="DM24" s="19"/>
      <c r="DN24" s="19"/>
      <c r="DO24" s="19"/>
      <c r="DP24" s="19"/>
      <c r="DQ24" s="19"/>
      <c r="DR24" s="19"/>
    </row>
    <row r="25" ht="15.75" customHeight="1">
      <c r="A25" s="4">
        <v>1239.0</v>
      </c>
      <c r="B25" s="11">
        <v>1.0</v>
      </c>
      <c r="C25" s="11" t="s">
        <v>64</v>
      </c>
      <c r="D25" s="11">
        <v>2004.0</v>
      </c>
      <c r="E25" s="4">
        <v>6.0</v>
      </c>
      <c r="F25" s="15" t="s">
        <v>65</v>
      </c>
      <c r="G25" s="11" t="s">
        <v>103</v>
      </c>
      <c r="H25" s="11" t="s">
        <v>104</v>
      </c>
      <c r="I25" s="4" t="s">
        <v>131</v>
      </c>
      <c r="J25" s="4" t="s">
        <v>132</v>
      </c>
      <c r="K25" s="16" t="s">
        <v>70</v>
      </c>
      <c r="L25" s="11" t="s">
        <v>133</v>
      </c>
      <c r="M25" s="4" t="s">
        <v>139</v>
      </c>
      <c r="N25" s="4" t="s">
        <v>111</v>
      </c>
      <c r="O25" s="4" t="s">
        <v>135</v>
      </c>
      <c r="P25" s="4"/>
      <c r="Q25" s="4" t="s">
        <v>137</v>
      </c>
      <c r="R25" s="11" t="s">
        <v>141</v>
      </c>
      <c r="S25" s="11" t="s">
        <v>64</v>
      </c>
      <c r="T25" s="11"/>
      <c r="U25" s="11"/>
      <c r="V25" s="11"/>
      <c r="W25" s="11"/>
      <c r="X25" s="11"/>
      <c r="Y25" s="11"/>
      <c r="Z25" s="4"/>
      <c r="AA25" s="17"/>
      <c r="AB25" s="18"/>
      <c r="AC25" s="18"/>
      <c r="AD25" s="18"/>
      <c r="AE25" s="18"/>
      <c r="AF25" s="18"/>
      <c r="AG25" s="18"/>
      <c r="AH25" s="18"/>
      <c r="AI25" s="18"/>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9"/>
      <c r="DD25" s="19"/>
      <c r="DE25" s="19"/>
      <c r="DF25" s="19"/>
      <c r="DG25" s="19"/>
      <c r="DH25" s="19"/>
      <c r="DI25" s="19"/>
      <c r="DJ25" s="19"/>
      <c r="DK25" s="19"/>
      <c r="DL25" s="19"/>
      <c r="DM25" s="19"/>
      <c r="DN25" s="19"/>
      <c r="DO25" s="19"/>
      <c r="DP25" s="19"/>
      <c r="DQ25" s="19"/>
      <c r="DR25" s="19"/>
    </row>
    <row r="26" ht="15.75" customHeight="1">
      <c r="A26" s="4">
        <v>1239.0</v>
      </c>
      <c r="B26" s="11">
        <v>1.0</v>
      </c>
      <c r="C26" s="11" t="s">
        <v>64</v>
      </c>
      <c r="D26" s="11">
        <v>2004.0</v>
      </c>
      <c r="E26" s="4">
        <v>6.0</v>
      </c>
      <c r="F26" s="15" t="s">
        <v>65</v>
      </c>
      <c r="G26" s="11" t="s">
        <v>103</v>
      </c>
      <c r="H26" s="11" t="s">
        <v>104</v>
      </c>
      <c r="I26" s="4" t="s">
        <v>131</v>
      </c>
      <c r="J26" s="4" t="s">
        <v>132</v>
      </c>
      <c r="K26" s="16" t="s">
        <v>70</v>
      </c>
      <c r="L26" s="11" t="s">
        <v>133</v>
      </c>
      <c r="M26" s="4" t="s">
        <v>142</v>
      </c>
      <c r="N26" s="4" t="s">
        <v>111</v>
      </c>
      <c r="O26" s="4" t="s">
        <v>135</v>
      </c>
      <c r="P26" s="4" t="s">
        <v>136</v>
      </c>
      <c r="Q26" s="4" t="s">
        <v>75</v>
      </c>
      <c r="R26" s="11" t="s">
        <v>143</v>
      </c>
      <c r="S26" s="11" t="s">
        <v>64</v>
      </c>
      <c r="T26" s="11"/>
      <c r="U26" s="11"/>
      <c r="V26" s="11"/>
      <c r="W26" s="11"/>
      <c r="X26" s="11"/>
      <c r="Y26" s="11"/>
      <c r="Z26" s="4"/>
      <c r="AA26" s="17"/>
      <c r="AB26" s="18"/>
      <c r="AC26" s="18"/>
      <c r="AD26" s="18"/>
      <c r="AE26" s="18"/>
      <c r="AF26" s="18"/>
      <c r="AG26" s="18"/>
      <c r="AH26" s="18"/>
      <c r="AI26" s="18"/>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9"/>
      <c r="DD26" s="19"/>
      <c r="DE26" s="19"/>
      <c r="DF26" s="19"/>
      <c r="DG26" s="19"/>
      <c r="DH26" s="19"/>
      <c r="DI26" s="19"/>
      <c r="DJ26" s="19"/>
      <c r="DK26" s="19"/>
      <c r="DL26" s="19"/>
      <c r="DM26" s="19"/>
      <c r="DN26" s="19"/>
      <c r="DO26" s="19"/>
      <c r="DP26" s="19"/>
      <c r="DQ26" s="19"/>
      <c r="DR26" s="19"/>
    </row>
    <row r="27" ht="15.75" customHeight="1">
      <c r="A27" s="4">
        <v>1239.0</v>
      </c>
      <c r="B27" s="11">
        <v>1.0</v>
      </c>
      <c r="C27" s="11" t="s">
        <v>64</v>
      </c>
      <c r="D27" s="11">
        <v>2004.0</v>
      </c>
      <c r="E27" s="4">
        <v>6.0</v>
      </c>
      <c r="F27" s="15" t="s">
        <v>65</v>
      </c>
      <c r="G27" s="11" t="s">
        <v>103</v>
      </c>
      <c r="H27" s="11" t="s">
        <v>104</v>
      </c>
      <c r="I27" s="4" t="s">
        <v>131</v>
      </c>
      <c r="J27" s="4" t="s">
        <v>132</v>
      </c>
      <c r="K27" s="16" t="s">
        <v>70</v>
      </c>
      <c r="L27" s="11" t="s">
        <v>133</v>
      </c>
      <c r="M27" s="4" t="s">
        <v>142</v>
      </c>
      <c r="N27" s="4" t="s">
        <v>111</v>
      </c>
      <c r="O27" s="4" t="s">
        <v>135</v>
      </c>
      <c r="P27" s="4"/>
      <c r="Q27" s="4" t="s">
        <v>137</v>
      </c>
      <c r="R27" s="11" t="s">
        <v>144</v>
      </c>
      <c r="S27" s="11" t="s">
        <v>64</v>
      </c>
      <c r="T27" s="11"/>
      <c r="U27" s="11"/>
      <c r="V27" s="11"/>
      <c r="W27" s="11"/>
      <c r="X27" s="11"/>
      <c r="Y27" s="11"/>
      <c r="Z27" s="4"/>
      <c r="AA27" s="17"/>
      <c r="AB27" s="18"/>
      <c r="AC27" s="18"/>
      <c r="AD27" s="18"/>
      <c r="AE27" s="18"/>
      <c r="AF27" s="18"/>
      <c r="AG27" s="18"/>
      <c r="AH27" s="18"/>
      <c r="AI27" s="18"/>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9"/>
      <c r="DD27" s="19"/>
      <c r="DE27" s="19"/>
      <c r="DF27" s="19"/>
      <c r="DG27" s="19"/>
      <c r="DH27" s="19"/>
      <c r="DI27" s="19"/>
      <c r="DJ27" s="19"/>
      <c r="DK27" s="19"/>
      <c r="DL27" s="19"/>
      <c r="DM27" s="19"/>
      <c r="DN27" s="19"/>
      <c r="DO27" s="19"/>
      <c r="DP27" s="19"/>
      <c r="DQ27" s="19"/>
      <c r="DR27" s="19"/>
    </row>
    <row r="28" ht="15.75" customHeight="1">
      <c r="A28" s="4">
        <v>1239.0</v>
      </c>
      <c r="B28" s="11">
        <v>1.0</v>
      </c>
      <c r="C28" s="11" t="s">
        <v>64</v>
      </c>
      <c r="D28" s="11">
        <v>2004.0</v>
      </c>
      <c r="E28" s="4">
        <v>6.0</v>
      </c>
      <c r="F28" s="15" t="s">
        <v>65</v>
      </c>
      <c r="G28" s="11" t="s">
        <v>66</v>
      </c>
      <c r="H28" s="11" t="s">
        <v>104</v>
      </c>
      <c r="I28" s="4" t="s">
        <v>145</v>
      </c>
      <c r="J28" s="4" t="s">
        <v>146</v>
      </c>
      <c r="K28" s="16" t="s">
        <v>70</v>
      </c>
      <c r="L28" s="11" t="s">
        <v>71</v>
      </c>
      <c r="M28" s="4" t="s">
        <v>147</v>
      </c>
      <c r="N28" s="4" t="s">
        <v>83</v>
      </c>
      <c r="O28" s="4" t="s">
        <v>148</v>
      </c>
      <c r="P28" s="4"/>
      <c r="Q28" s="4" t="s">
        <v>75</v>
      </c>
      <c r="R28" s="11" t="s">
        <v>81</v>
      </c>
      <c r="S28" s="11" t="s">
        <v>64</v>
      </c>
      <c r="T28" s="11"/>
      <c r="U28" s="11"/>
      <c r="V28" s="11"/>
      <c r="W28" s="11"/>
      <c r="X28" s="11"/>
      <c r="Y28" s="11"/>
      <c r="Z28" s="4" t="s">
        <v>149</v>
      </c>
      <c r="AA28" s="21">
        <v>9.7</v>
      </c>
      <c r="AB28" s="22">
        <v>10.1</v>
      </c>
      <c r="AC28" s="22">
        <v>13.2</v>
      </c>
      <c r="AD28" s="22">
        <v>13.6</v>
      </c>
      <c r="AE28" s="22">
        <v>16.7</v>
      </c>
      <c r="AF28" s="22">
        <v>17.1</v>
      </c>
      <c r="AG28" s="22">
        <v>21.0</v>
      </c>
      <c r="AH28" s="22">
        <v>21.4</v>
      </c>
      <c r="AI28" s="22">
        <v>26.4</v>
      </c>
      <c r="AJ28" s="22">
        <v>26.9</v>
      </c>
      <c r="AK28" s="22">
        <v>33.2</v>
      </c>
      <c r="AL28" s="22">
        <v>33.8</v>
      </c>
      <c r="AM28" s="22">
        <v>41.9</v>
      </c>
      <c r="AN28" s="22">
        <v>42.5</v>
      </c>
      <c r="AO28" s="22">
        <v>47.8</v>
      </c>
      <c r="AP28" s="22">
        <v>48.4</v>
      </c>
      <c r="AQ28" s="22">
        <v>59.6</v>
      </c>
      <c r="AR28" s="22">
        <v>60.2</v>
      </c>
      <c r="AS28" s="22">
        <v>75.2</v>
      </c>
      <c r="AT28" s="22">
        <v>76.0</v>
      </c>
      <c r="AU28" s="22">
        <v>87.9</v>
      </c>
      <c r="AV28" s="22">
        <v>88.7</v>
      </c>
      <c r="AW28" s="22">
        <v>113.0</v>
      </c>
      <c r="AX28" s="22">
        <v>113.9</v>
      </c>
      <c r="AY28" s="22">
        <v>9.8</v>
      </c>
      <c r="AZ28" s="22">
        <v>10.6</v>
      </c>
      <c r="BA28" s="22">
        <v>13.2</v>
      </c>
      <c r="BB28" s="22">
        <v>14.0</v>
      </c>
      <c r="BC28" s="22">
        <v>16.7</v>
      </c>
      <c r="BD28" s="22">
        <v>17.5</v>
      </c>
      <c r="BE28" s="22">
        <v>21.0</v>
      </c>
      <c r="BF28" s="22">
        <v>21.8</v>
      </c>
      <c r="BG28" s="22">
        <v>26.5</v>
      </c>
      <c r="BH28" s="22">
        <v>27.3</v>
      </c>
      <c r="BI28" s="22">
        <v>33.3</v>
      </c>
      <c r="BJ28" s="22">
        <v>34.2</v>
      </c>
      <c r="BK28" s="22">
        <v>42.0</v>
      </c>
      <c r="BL28" s="22">
        <v>42.9</v>
      </c>
      <c r="BM28" s="22">
        <v>47.9</v>
      </c>
      <c r="BN28" s="22">
        <v>48.8</v>
      </c>
      <c r="BO28" s="22">
        <v>59.7</v>
      </c>
      <c r="BP28" s="22">
        <v>60.8</v>
      </c>
      <c r="BQ28" s="22">
        <v>75.3</v>
      </c>
      <c r="BR28" s="22">
        <v>76.6</v>
      </c>
      <c r="BS28" s="22">
        <v>88.0</v>
      </c>
      <c r="BT28" s="22">
        <v>89.5</v>
      </c>
      <c r="BU28" s="22">
        <v>113.1</v>
      </c>
      <c r="BV28" s="22">
        <v>115.0</v>
      </c>
      <c r="BW28" s="22">
        <v>138.5</v>
      </c>
      <c r="BX28" s="22">
        <v>140.8</v>
      </c>
      <c r="BY28" s="22">
        <v>163.9</v>
      </c>
      <c r="BZ28" s="22">
        <v>166.5</v>
      </c>
      <c r="CA28" s="22">
        <v>9.8</v>
      </c>
      <c r="CB28" s="22">
        <v>10.5</v>
      </c>
      <c r="CC28" s="22">
        <v>13.2</v>
      </c>
      <c r="CD28" s="22">
        <v>14.0</v>
      </c>
      <c r="CE28" s="22">
        <v>16.7</v>
      </c>
      <c r="CF28" s="22">
        <v>17.5</v>
      </c>
      <c r="CG28" s="22">
        <v>21.0</v>
      </c>
      <c r="CH28" s="22">
        <v>21.8</v>
      </c>
      <c r="CI28" s="22">
        <v>26.5</v>
      </c>
      <c r="CJ28" s="22">
        <v>27.3</v>
      </c>
      <c r="CK28" s="22">
        <v>33.3</v>
      </c>
      <c r="CL28" s="22">
        <v>34.2</v>
      </c>
      <c r="CM28" s="22">
        <v>42.0</v>
      </c>
      <c r="CN28" s="22">
        <v>42.9</v>
      </c>
      <c r="CO28" s="22">
        <v>47.9</v>
      </c>
      <c r="CP28" s="22">
        <v>48.8</v>
      </c>
      <c r="CQ28" s="22">
        <v>59.7</v>
      </c>
      <c r="CR28" s="22">
        <v>60.8</v>
      </c>
      <c r="CS28" s="22">
        <v>75.3</v>
      </c>
      <c r="CT28" s="22">
        <v>76.6</v>
      </c>
      <c r="CU28" s="22">
        <v>88.0</v>
      </c>
      <c r="CV28" s="22">
        <v>89.5</v>
      </c>
      <c r="CW28" s="22">
        <v>113.1</v>
      </c>
      <c r="CX28" s="22">
        <v>115.0</v>
      </c>
      <c r="CY28" s="22">
        <v>138.5</v>
      </c>
      <c r="CZ28" s="22">
        <v>140.8</v>
      </c>
      <c r="DA28" s="22">
        <v>163.9</v>
      </c>
      <c r="DB28" s="22">
        <v>166.5</v>
      </c>
      <c r="DC28" s="19"/>
      <c r="DD28" s="19"/>
      <c r="DE28" s="19"/>
      <c r="DF28" s="19"/>
      <c r="DG28" s="19"/>
      <c r="DH28" s="19"/>
      <c r="DI28" s="19"/>
      <c r="DJ28" s="19"/>
      <c r="DK28" s="19"/>
      <c r="DL28" s="19"/>
      <c r="DM28" s="19"/>
      <c r="DN28" s="19"/>
      <c r="DO28" s="19"/>
      <c r="DP28" s="19"/>
      <c r="DQ28" s="19"/>
      <c r="DR28" s="19"/>
    </row>
    <row r="29" ht="15.75" customHeight="1">
      <c r="A29" s="4">
        <v>1239.0</v>
      </c>
      <c r="B29" s="11">
        <v>1.0</v>
      </c>
      <c r="C29" s="11" t="s">
        <v>64</v>
      </c>
      <c r="D29" s="11">
        <v>2004.0</v>
      </c>
      <c r="E29" s="4">
        <v>6.0</v>
      </c>
      <c r="F29" s="15" t="s">
        <v>65</v>
      </c>
      <c r="G29" s="11" t="s">
        <v>66</v>
      </c>
      <c r="H29" s="11" t="s">
        <v>104</v>
      </c>
      <c r="I29" s="4" t="s">
        <v>145</v>
      </c>
      <c r="J29" s="4" t="s">
        <v>146</v>
      </c>
      <c r="K29" s="16" t="s">
        <v>70</v>
      </c>
      <c r="L29" s="11" t="s">
        <v>71</v>
      </c>
      <c r="M29" s="4" t="s">
        <v>150</v>
      </c>
      <c r="N29" s="4" t="s">
        <v>80</v>
      </c>
      <c r="O29" s="4" t="s">
        <v>148</v>
      </c>
      <c r="P29" s="4"/>
      <c r="Q29" s="4" t="s">
        <v>75</v>
      </c>
      <c r="R29" s="11" t="s">
        <v>84</v>
      </c>
      <c r="S29" s="11" t="s">
        <v>64</v>
      </c>
      <c r="T29" s="11"/>
      <c r="U29" s="11"/>
      <c r="V29" s="11"/>
      <c r="W29" s="11"/>
      <c r="X29" s="11"/>
      <c r="Y29" s="11"/>
      <c r="Z29" s="17" t="s">
        <v>151</v>
      </c>
      <c r="AA29" s="17" t="s">
        <v>152</v>
      </c>
      <c r="AB29" s="18"/>
      <c r="AC29" s="17" t="s">
        <v>152</v>
      </c>
      <c r="AD29" s="18"/>
      <c r="AE29" s="17" t="s">
        <v>152</v>
      </c>
      <c r="AF29" s="18"/>
      <c r="AG29" s="17" t="s">
        <v>153</v>
      </c>
      <c r="AH29" s="18"/>
      <c r="AI29" s="17" t="s">
        <v>154</v>
      </c>
      <c r="AJ29" s="18"/>
      <c r="AK29" s="17" t="s">
        <v>155</v>
      </c>
      <c r="AL29" s="18"/>
      <c r="AM29" s="17" t="s">
        <v>155</v>
      </c>
      <c r="AN29" s="18"/>
      <c r="AO29" s="17" t="s">
        <v>156</v>
      </c>
      <c r="AP29" s="18"/>
      <c r="AQ29" s="17" t="s">
        <v>156</v>
      </c>
      <c r="AR29" s="18"/>
      <c r="AS29" s="17" t="s">
        <v>157</v>
      </c>
      <c r="AT29" s="18"/>
      <c r="AU29" s="17" t="s">
        <v>157</v>
      </c>
      <c r="AV29" s="18"/>
      <c r="AW29" s="17" t="s">
        <v>158</v>
      </c>
      <c r="AX29" s="18"/>
      <c r="AY29" s="11">
        <v>18.0</v>
      </c>
      <c r="AZ29" s="18"/>
      <c r="BA29" s="11">
        <v>20.7</v>
      </c>
      <c r="BB29" s="18"/>
      <c r="BC29" s="11">
        <v>20.7</v>
      </c>
      <c r="BD29" s="18"/>
      <c r="BE29" s="11">
        <v>23.4</v>
      </c>
      <c r="BF29" s="18"/>
      <c r="BG29" s="11">
        <v>23.4</v>
      </c>
      <c r="BH29" s="18"/>
      <c r="BI29" s="11">
        <v>28.8</v>
      </c>
      <c r="BJ29" s="18"/>
      <c r="BK29" s="11">
        <v>28.8</v>
      </c>
      <c r="BL29" s="18"/>
      <c r="BM29" s="11">
        <v>28.8</v>
      </c>
      <c r="BN29" s="18"/>
      <c r="BO29" s="11">
        <v>32.4</v>
      </c>
      <c r="BP29" s="18"/>
      <c r="BQ29" s="11">
        <v>32.4</v>
      </c>
      <c r="BR29" s="18"/>
      <c r="BS29" s="11">
        <v>36.0</v>
      </c>
      <c r="BT29" s="18"/>
      <c r="BU29" s="11">
        <v>40.5</v>
      </c>
      <c r="BV29" s="18"/>
      <c r="BW29" s="11">
        <v>43.2</v>
      </c>
      <c r="BX29" s="18"/>
      <c r="BY29" s="11">
        <v>43.2</v>
      </c>
      <c r="BZ29" s="18"/>
      <c r="CA29" s="11">
        <v>23.4</v>
      </c>
      <c r="CB29" s="18"/>
      <c r="CC29" s="11">
        <v>26.1</v>
      </c>
      <c r="CD29" s="18"/>
      <c r="CE29" s="11">
        <v>26.1</v>
      </c>
      <c r="CF29" s="18"/>
      <c r="CG29" s="11">
        <v>28.8</v>
      </c>
      <c r="CH29" s="18"/>
      <c r="CI29" s="11">
        <v>28.8</v>
      </c>
      <c r="CJ29" s="18"/>
      <c r="CK29" s="11">
        <v>36.0</v>
      </c>
      <c r="CL29" s="18"/>
      <c r="CM29" s="11">
        <v>36.0</v>
      </c>
      <c r="CN29" s="18"/>
      <c r="CO29" s="11">
        <v>36.0</v>
      </c>
      <c r="CP29" s="18"/>
      <c r="CQ29" s="11">
        <v>40.5</v>
      </c>
      <c r="CR29" s="18"/>
      <c r="CS29" s="11">
        <v>40.5</v>
      </c>
      <c r="CT29" s="18"/>
      <c r="CU29" s="11">
        <v>43.2</v>
      </c>
      <c r="CV29" s="18"/>
      <c r="CW29" s="11">
        <v>48.6</v>
      </c>
      <c r="CX29" s="18"/>
      <c r="CY29" s="11">
        <v>48.6</v>
      </c>
      <c r="CZ29" s="18"/>
      <c r="DA29" s="11">
        <v>48.6</v>
      </c>
      <c r="DB29" s="11"/>
      <c r="DC29" s="19"/>
      <c r="DD29" s="19"/>
      <c r="DE29" s="19"/>
      <c r="DF29" s="19"/>
      <c r="DG29" s="19"/>
      <c r="DH29" s="19"/>
      <c r="DI29" s="19"/>
      <c r="DJ29" s="19"/>
      <c r="DK29" s="19"/>
      <c r="DL29" s="19"/>
      <c r="DM29" s="19"/>
      <c r="DN29" s="19"/>
      <c r="DO29" s="19"/>
      <c r="DP29" s="19"/>
      <c r="DQ29" s="19"/>
      <c r="DR29" s="19"/>
    </row>
    <row r="30" ht="15.75" customHeight="1">
      <c r="A30" s="4">
        <v>1239.0</v>
      </c>
      <c r="B30" s="11">
        <v>1.0</v>
      </c>
      <c r="C30" s="11" t="s">
        <v>64</v>
      </c>
      <c r="D30" s="11">
        <v>2004.0</v>
      </c>
      <c r="E30" s="4">
        <v>6.0</v>
      </c>
      <c r="F30" s="15" t="s">
        <v>65</v>
      </c>
      <c r="G30" s="11" t="s">
        <v>66</v>
      </c>
      <c r="H30" s="11" t="s">
        <v>104</v>
      </c>
      <c r="I30" s="4" t="s">
        <v>145</v>
      </c>
      <c r="J30" s="4" t="s">
        <v>146</v>
      </c>
      <c r="K30" s="16" t="s">
        <v>70</v>
      </c>
      <c r="L30" s="11" t="s">
        <v>71</v>
      </c>
      <c r="M30" s="4" t="s">
        <v>159</v>
      </c>
      <c r="N30" s="4" t="s">
        <v>80</v>
      </c>
      <c r="O30" s="4" t="s">
        <v>148</v>
      </c>
      <c r="P30" s="4"/>
      <c r="Q30" s="4" t="s">
        <v>75</v>
      </c>
      <c r="R30" s="11" t="s">
        <v>112</v>
      </c>
      <c r="S30" s="11" t="s">
        <v>64</v>
      </c>
      <c r="T30" s="11"/>
      <c r="U30" s="11"/>
      <c r="V30" s="11"/>
      <c r="W30" s="11"/>
      <c r="X30" s="11"/>
      <c r="Y30" s="11"/>
      <c r="Z30" s="17" t="s">
        <v>160</v>
      </c>
      <c r="AA30" s="17" t="s">
        <v>161</v>
      </c>
      <c r="AB30" s="11"/>
      <c r="AC30" s="17" t="s">
        <v>161</v>
      </c>
      <c r="AD30" s="11"/>
      <c r="AE30" s="17" t="s">
        <v>161</v>
      </c>
      <c r="AF30" s="11"/>
      <c r="AG30" s="17" t="s">
        <v>162</v>
      </c>
      <c r="AH30" s="11"/>
      <c r="AI30" s="17" t="s">
        <v>163</v>
      </c>
      <c r="AJ30" s="11"/>
      <c r="AK30" s="17" t="s">
        <v>164</v>
      </c>
      <c r="AL30" s="11"/>
      <c r="AM30" s="17" t="s">
        <v>164</v>
      </c>
      <c r="AN30" s="11"/>
      <c r="AO30" s="17" t="s">
        <v>165</v>
      </c>
      <c r="AP30" s="11"/>
      <c r="AQ30" s="17" t="s">
        <v>165</v>
      </c>
      <c r="AR30" s="11"/>
      <c r="AS30" s="17" t="s">
        <v>166</v>
      </c>
      <c r="AT30" s="11"/>
      <c r="AU30" s="17" t="s">
        <v>166</v>
      </c>
      <c r="AV30" s="11"/>
      <c r="AW30" s="17" t="s">
        <v>167</v>
      </c>
      <c r="AX30" s="11"/>
      <c r="AY30" s="17" t="s">
        <v>162</v>
      </c>
      <c r="AZ30" s="11"/>
      <c r="BA30" s="17" t="s">
        <v>163</v>
      </c>
      <c r="BB30" s="11"/>
      <c r="BC30" s="17" t="s">
        <v>163</v>
      </c>
      <c r="BD30" s="11"/>
      <c r="BE30" s="17" t="s">
        <v>164</v>
      </c>
      <c r="BF30" s="11"/>
      <c r="BG30" s="17" t="s">
        <v>164</v>
      </c>
      <c r="BH30" s="11"/>
      <c r="BI30" s="17" t="s">
        <v>166</v>
      </c>
      <c r="BJ30" s="11"/>
      <c r="BK30" s="17" t="s">
        <v>166</v>
      </c>
      <c r="BL30" s="11"/>
      <c r="BM30" s="17" t="s">
        <v>166</v>
      </c>
      <c r="BN30" s="11"/>
      <c r="BO30" s="17" t="s">
        <v>167</v>
      </c>
      <c r="BP30" s="11"/>
      <c r="BQ30" s="17" t="s">
        <v>167</v>
      </c>
      <c r="BR30" s="11"/>
      <c r="BS30" s="17" t="s">
        <v>168</v>
      </c>
      <c r="BT30" s="11"/>
      <c r="BU30" s="17" t="s">
        <v>169</v>
      </c>
      <c r="BV30" s="11"/>
      <c r="BW30" s="17" t="s">
        <v>170</v>
      </c>
      <c r="BX30" s="11"/>
      <c r="BY30" s="17" t="s">
        <v>170</v>
      </c>
      <c r="BZ30" s="11"/>
      <c r="CA30" s="17" t="s">
        <v>164</v>
      </c>
      <c r="CB30" s="11"/>
      <c r="CC30" s="17" t="s">
        <v>165</v>
      </c>
      <c r="CD30" s="11"/>
      <c r="CE30" s="17" t="s">
        <v>165</v>
      </c>
      <c r="CF30" s="11"/>
      <c r="CG30" s="17" t="s">
        <v>166</v>
      </c>
      <c r="CH30" s="11"/>
      <c r="CI30" s="17" t="s">
        <v>166</v>
      </c>
      <c r="CJ30" s="11"/>
      <c r="CK30" s="17" t="s">
        <v>168</v>
      </c>
      <c r="CL30" s="11"/>
      <c r="CM30" s="17" t="s">
        <v>168</v>
      </c>
      <c r="CN30" s="11"/>
      <c r="CO30" s="17" t="s">
        <v>168</v>
      </c>
      <c r="CP30" s="11"/>
      <c r="CQ30" s="17" t="s">
        <v>169</v>
      </c>
      <c r="CR30" s="11"/>
      <c r="CS30" s="17" t="s">
        <v>169</v>
      </c>
      <c r="CT30" s="11"/>
      <c r="CU30" s="17" t="s">
        <v>170</v>
      </c>
      <c r="CV30" s="11"/>
      <c r="CW30" s="17" t="s">
        <v>171</v>
      </c>
      <c r="CX30" s="11"/>
      <c r="CY30" s="17" t="s">
        <v>171</v>
      </c>
      <c r="CZ30" s="11"/>
      <c r="DA30" s="17" t="s">
        <v>171</v>
      </c>
      <c r="DB30" s="11"/>
      <c r="DC30" s="19"/>
      <c r="DD30" s="19"/>
      <c r="DE30" s="19"/>
      <c r="DF30" s="19"/>
      <c r="DG30" s="19"/>
      <c r="DH30" s="19"/>
      <c r="DI30" s="19"/>
      <c r="DJ30" s="19"/>
      <c r="DK30" s="19"/>
      <c r="DL30" s="19"/>
      <c r="DM30" s="19"/>
      <c r="DN30" s="19"/>
      <c r="DO30" s="19"/>
      <c r="DP30" s="19"/>
      <c r="DQ30" s="19"/>
      <c r="DR30" s="19"/>
    </row>
    <row r="31" ht="15.75" customHeight="1">
      <c r="A31" s="4">
        <v>1239.0</v>
      </c>
      <c r="B31" s="11">
        <v>1.0</v>
      </c>
      <c r="C31" s="11" t="s">
        <v>64</v>
      </c>
      <c r="D31" s="11">
        <v>2004.0</v>
      </c>
      <c r="E31" s="4">
        <v>6.0</v>
      </c>
      <c r="F31" s="15" t="s">
        <v>65</v>
      </c>
      <c r="G31" s="11" t="s">
        <v>66</v>
      </c>
      <c r="H31" s="11" t="s">
        <v>104</v>
      </c>
      <c r="I31" s="4" t="s">
        <v>145</v>
      </c>
      <c r="J31" s="4" t="s">
        <v>146</v>
      </c>
      <c r="K31" s="16" t="s">
        <v>70</v>
      </c>
      <c r="L31" s="11" t="s">
        <v>71</v>
      </c>
      <c r="M31" s="4" t="s">
        <v>172</v>
      </c>
      <c r="N31" s="4" t="s">
        <v>111</v>
      </c>
      <c r="O31" s="4" t="s">
        <v>148</v>
      </c>
      <c r="P31" s="4"/>
      <c r="Q31" s="4" t="s">
        <v>75</v>
      </c>
      <c r="R31" s="11" t="s">
        <v>114</v>
      </c>
      <c r="S31" s="11" t="s">
        <v>64</v>
      </c>
      <c r="T31" s="11"/>
      <c r="U31" s="11"/>
      <c r="V31" s="11"/>
      <c r="W31" s="11"/>
      <c r="X31" s="11"/>
      <c r="Y31" s="11"/>
      <c r="Z31" s="17" t="s">
        <v>173</v>
      </c>
      <c r="AA31" s="23">
        <f>0.36*0.92</f>
        <v>0.3312</v>
      </c>
      <c r="AB31" s="24">
        <f>0.36*1.1</f>
        <v>0.396</v>
      </c>
      <c r="AC31" s="23">
        <f>0.515*0.92</f>
        <v>0.4738</v>
      </c>
      <c r="AD31" s="24">
        <f>0.515*1.1</f>
        <v>0.5665</v>
      </c>
      <c r="AE31" s="23">
        <f>0.67*0.92</f>
        <v>0.6164</v>
      </c>
      <c r="AF31" s="24">
        <f>0.67*1.1</f>
        <v>0.737</v>
      </c>
      <c r="AG31" s="23">
        <f>0.947*0.92</f>
        <v>0.87124</v>
      </c>
      <c r="AH31" s="24">
        <f>0.947*1.1</f>
        <v>1.0417</v>
      </c>
      <c r="AI31" s="23">
        <f>1.38*0.92</f>
        <v>1.2696</v>
      </c>
      <c r="AJ31" s="24">
        <f>1.38*1.1</f>
        <v>1.518</v>
      </c>
      <c r="AK31" s="23">
        <f>1.98*0.92</f>
        <v>1.8216</v>
      </c>
      <c r="AL31" s="24">
        <f>1.98*1.1</f>
        <v>2.178</v>
      </c>
      <c r="AM31" s="23">
        <f>2.54*0.92</f>
        <v>2.3368</v>
      </c>
      <c r="AN31" s="24">
        <f>2.54*1.1</f>
        <v>2.794</v>
      </c>
      <c r="AO31" s="23">
        <f>3.23*0.92</f>
        <v>2.9716</v>
      </c>
      <c r="AP31" s="24">
        <f>3.23*1.1</f>
        <v>3.553</v>
      </c>
      <c r="AQ31" s="23">
        <f>4.08*0.92</f>
        <v>3.7536</v>
      </c>
      <c r="AR31" s="24">
        <f>4.08*1.1</f>
        <v>4.488</v>
      </c>
      <c r="AS31" s="23">
        <f>5.71*0.92</f>
        <v>5.2532</v>
      </c>
      <c r="AT31" s="24">
        <f>5.71*1.1</f>
        <v>6.281</v>
      </c>
      <c r="AU31" s="23">
        <f>6.72*0.91</f>
        <v>6.1152</v>
      </c>
      <c r="AV31" s="24">
        <f>6.72*1.1</f>
        <v>7.392</v>
      </c>
      <c r="AW31" s="23">
        <f>9.75*0.92</f>
        <v>8.97</v>
      </c>
      <c r="AX31" s="24">
        <f>9.75*1.1</f>
        <v>10.725</v>
      </c>
      <c r="AY31" s="24">
        <v>0.3636</v>
      </c>
      <c r="AZ31" s="24">
        <f>0.404*1.1</f>
        <v>0.4444</v>
      </c>
      <c r="BA31" s="24">
        <v>0.5769</v>
      </c>
      <c r="BB31" s="24">
        <f>0.641*1.1</f>
        <v>0.7051</v>
      </c>
      <c r="BC31" s="24">
        <v>0.7551</v>
      </c>
      <c r="BD31" s="24">
        <f>0.839*1.1</f>
        <v>0.9229</v>
      </c>
      <c r="BE31" s="24">
        <v>1.089</v>
      </c>
      <c r="BF31" s="24">
        <f>1.21*1.1</f>
        <v>1.331</v>
      </c>
      <c r="BG31" s="24">
        <v>1.404</v>
      </c>
      <c r="BH31" s="24">
        <f>1.56*1.1</f>
        <v>1.716</v>
      </c>
      <c r="BI31" s="24">
        <v>2.169</v>
      </c>
      <c r="BJ31" s="24">
        <f>2.41*1.1</f>
        <v>2.651</v>
      </c>
      <c r="BK31" s="24">
        <v>2.79</v>
      </c>
      <c r="BL31" s="24">
        <f>3.1*1.1</f>
        <v>3.41</v>
      </c>
      <c r="BM31" s="24">
        <v>3.204</v>
      </c>
      <c r="BN31" s="24">
        <f>3.56*1.1</f>
        <v>3.916</v>
      </c>
      <c r="BO31" s="24">
        <v>4.527</v>
      </c>
      <c r="BP31" s="24">
        <f>5.03*1.1</f>
        <v>5.533</v>
      </c>
      <c r="BQ31" s="24">
        <v>5.778</v>
      </c>
      <c r="BR31" s="24">
        <f>6.42*1.1</f>
        <v>7.062</v>
      </c>
      <c r="BS31" s="24">
        <v>7.524</v>
      </c>
      <c r="BT31" s="24">
        <f>8.36*1.1</f>
        <v>9.196</v>
      </c>
      <c r="BU31" s="24">
        <v>10.98</v>
      </c>
      <c r="BV31" s="24">
        <f>12.2*1.1</f>
        <v>13.42</v>
      </c>
      <c r="BW31" s="24">
        <v>14.31</v>
      </c>
      <c r="BX31" s="24">
        <f>15.9*1.1</f>
        <v>17.49</v>
      </c>
      <c r="BY31" s="24">
        <v>17.01</v>
      </c>
      <c r="BZ31" s="24">
        <f>18.9*1.1</f>
        <v>20.79</v>
      </c>
      <c r="CA31" s="24">
        <v>0.4383</v>
      </c>
      <c r="CB31" s="24">
        <f>0.487*1.1</f>
        <v>0.5357</v>
      </c>
      <c r="CC31" s="24">
        <v>0.6885</v>
      </c>
      <c r="CD31" s="24">
        <f>0.765*1.1</f>
        <v>0.8415</v>
      </c>
      <c r="CE31" s="24">
        <v>0.918</v>
      </c>
      <c r="CF31" s="24">
        <f>1.02*1.1</f>
        <v>1.122</v>
      </c>
      <c r="CG31" s="24">
        <v>1.296</v>
      </c>
      <c r="CH31" s="24">
        <f>1.44*1.1</f>
        <v>1.584</v>
      </c>
      <c r="CI31" s="24">
        <v>1.683</v>
      </c>
      <c r="CJ31" s="24">
        <f>1.87*1.1</f>
        <v>2.057</v>
      </c>
      <c r="CK31" s="24">
        <v>2.637</v>
      </c>
      <c r="CL31" s="24">
        <f>2.93*1.1</f>
        <v>3.223</v>
      </c>
      <c r="CM31" s="24">
        <v>3.411</v>
      </c>
      <c r="CN31" s="24">
        <f>3.79*1.1</f>
        <v>4.169</v>
      </c>
      <c r="CO31" s="24">
        <v>3.933</v>
      </c>
      <c r="CP31" s="24">
        <f>4.37*1.1</f>
        <v>4.807</v>
      </c>
      <c r="CQ31" s="24">
        <v>5.571</v>
      </c>
      <c r="CR31" s="24">
        <f>6.19*1.1</f>
        <v>6.809</v>
      </c>
      <c r="CS31" s="24">
        <v>7.137</v>
      </c>
      <c r="CT31" s="24">
        <f>7.93*1.1</f>
        <v>8.723</v>
      </c>
      <c r="CU31" s="24">
        <v>8.91</v>
      </c>
      <c r="CV31" s="24">
        <f>9.9*1.1</f>
        <v>10.89</v>
      </c>
      <c r="CW31" s="24">
        <v>13.05</v>
      </c>
      <c r="CX31" s="24">
        <f>14.5*1.1</f>
        <v>15.95</v>
      </c>
      <c r="CY31" s="24">
        <v>16.11</v>
      </c>
      <c r="CZ31" s="24">
        <f>17.9*1.1</f>
        <v>19.69</v>
      </c>
      <c r="DA31" s="24">
        <v>19.17</v>
      </c>
      <c r="DB31" s="24">
        <f>21.3*1.1</f>
        <v>23.43</v>
      </c>
      <c r="DC31" s="19"/>
      <c r="DD31" s="19"/>
      <c r="DE31" s="19"/>
      <c r="DF31" s="19"/>
      <c r="DG31" s="19"/>
      <c r="DH31" s="19"/>
      <c r="DI31" s="19"/>
      <c r="DJ31" s="19"/>
      <c r="DK31" s="19"/>
      <c r="DL31" s="19"/>
      <c r="DM31" s="19"/>
      <c r="DN31" s="19"/>
      <c r="DO31" s="19"/>
      <c r="DP31" s="19"/>
      <c r="DQ31" s="19"/>
      <c r="DR31" s="19"/>
    </row>
    <row r="32" ht="15.75" customHeight="1">
      <c r="A32" s="4">
        <v>1239.0</v>
      </c>
      <c r="B32" s="11">
        <v>1.0</v>
      </c>
      <c r="C32" s="11" t="s">
        <v>64</v>
      </c>
      <c r="D32" s="11">
        <v>2004.0</v>
      </c>
      <c r="E32" s="4">
        <v>6.0</v>
      </c>
      <c r="F32" s="15" t="s">
        <v>65</v>
      </c>
      <c r="G32" s="11" t="s">
        <v>66</v>
      </c>
      <c r="H32" s="11" t="s">
        <v>104</v>
      </c>
      <c r="I32" s="4" t="s">
        <v>145</v>
      </c>
      <c r="J32" s="4" t="s">
        <v>146</v>
      </c>
      <c r="K32" s="16" t="s">
        <v>70</v>
      </c>
      <c r="L32" s="11" t="s">
        <v>71</v>
      </c>
      <c r="M32" s="4" t="s">
        <v>174</v>
      </c>
      <c r="N32" s="4" t="s">
        <v>111</v>
      </c>
      <c r="O32" s="4" t="s">
        <v>148</v>
      </c>
      <c r="P32" s="4"/>
      <c r="Q32" s="4" t="s">
        <v>75</v>
      </c>
      <c r="R32" s="11" t="s">
        <v>140</v>
      </c>
      <c r="S32" s="11" t="s">
        <v>64</v>
      </c>
      <c r="T32" s="11"/>
      <c r="U32" s="11"/>
      <c r="V32" s="11"/>
      <c r="W32" s="11"/>
      <c r="X32" s="11"/>
      <c r="Y32" s="11"/>
      <c r="Z32" s="17" t="s">
        <v>175</v>
      </c>
      <c r="AA32" s="23">
        <f t="shared" ref="AA32:AA34" si="1">0.363*0.9</f>
        <v>0.3267</v>
      </c>
      <c r="AB32" s="24">
        <f t="shared" ref="AB32:AB34" si="2">0.363*1.1</f>
        <v>0.3993</v>
      </c>
      <c r="AC32" s="23">
        <f t="shared" ref="AC32:AC34" si="3">0.519*0.9</f>
        <v>0.4671</v>
      </c>
      <c r="AD32" s="24">
        <f t="shared" ref="AD32:AD34" si="4">0.519*1.1</f>
        <v>0.5709</v>
      </c>
      <c r="AE32" s="23">
        <f t="shared" ref="AE32:AE34" si="5">0.676*0.9</f>
        <v>0.6084</v>
      </c>
      <c r="AF32" s="24">
        <f t="shared" ref="AF32:AF34" si="6">0.676*1.1</f>
        <v>0.7436</v>
      </c>
      <c r="AG32" s="23">
        <f t="shared" ref="AG32:AG34" si="7">0.956*0.9</f>
        <v>0.8604</v>
      </c>
      <c r="AH32" s="24">
        <f t="shared" ref="AH32:AH34" si="8">0.956*1.1</f>
        <v>1.0516</v>
      </c>
      <c r="AI32" s="23">
        <f t="shared" ref="AI32:AI34" si="9">1.39*0.9</f>
        <v>1.251</v>
      </c>
      <c r="AJ32" s="24">
        <f t="shared" ref="AJ32:AJ34" si="10">1.39*1.1</f>
        <v>1.529</v>
      </c>
      <c r="AK32" s="23">
        <f t="shared" ref="AK32:AK34" si="11">2*0.9</f>
        <v>1.8</v>
      </c>
      <c r="AL32" s="24">
        <f t="shared" ref="AL32:AL34" si="12">2*1.1</f>
        <v>2.2</v>
      </c>
      <c r="AM32" s="23">
        <f t="shared" ref="AM32:AM34" si="13">2.57*0.9</f>
        <v>2.313</v>
      </c>
      <c r="AN32" s="24">
        <f t="shared" ref="AN32:AN34" si="14">2.57*1.1</f>
        <v>2.827</v>
      </c>
      <c r="AO32" s="23">
        <f t="shared" ref="AO32:AO34" si="15">3.27*0.9</f>
        <v>2.943</v>
      </c>
      <c r="AP32" s="24">
        <f t="shared" ref="AP32:AP34" si="16">3.27*1.1</f>
        <v>3.597</v>
      </c>
      <c r="AQ32" s="23">
        <f t="shared" ref="AQ32:AQ34" si="17">4.15*0.9</f>
        <v>3.735</v>
      </c>
      <c r="AR32" s="24">
        <f t="shared" ref="AR32:AR34" si="18">4.15*1.1</f>
        <v>4.565</v>
      </c>
      <c r="AS32" s="23">
        <f t="shared" ref="AS32:AS34" si="19">5.83*0.9</f>
        <v>5.247</v>
      </c>
      <c r="AT32" s="24">
        <f t="shared" ref="AT32:AT34" si="20">5.83*1.1</f>
        <v>6.413</v>
      </c>
      <c r="AU32" s="23">
        <f t="shared" ref="AU32:AU34" si="21">6.89*0.9</f>
        <v>6.201</v>
      </c>
      <c r="AV32" s="24">
        <f t="shared" ref="AV32:AV34" si="22">6.89*1.1</f>
        <v>7.579</v>
      </c>
      <c r="AW32" s="23">
        <f t="shared" ref="AW32:AW34" si="23">10*0.9</f>
        <v>9</v>
      </c>
      <c r="AX32" s="24">
        <f t="shared" ref="AX32:AX34" si="24">10*1.1</f>
        <v>11</v>
      </c>
      <c r="AY32" s="24">
        <f t="shared" ref="AY32:AY34" si="25">0.404*0.9</f>
        <v>0.3636</v>
      </c>
      <c r="AZ32" s="24">
        <f t="shared" ref="AZ32:AZ34" si="26">0.407*1.1</f>
        <v>0.4477</v>
      </c>
      <c r="BA32" s="24">
        <f t="shared" ref="BA32:BA34" si="27">0.645*0.9</f>
        <v>0.5805</v>
      </c>
      <c r="BB32" s="24">
        <f t="shared" ref="BB32:BB34" si="28">0.645*1.1</f>
        <v>0.7095</v>
      </c>
      <c r="BC32" s="24">
        <f t="shared" ref="BC32:BC34" si="29">0.845*0.9</f>
        <v>0.7605</v>
      </c>
      <c r="BD32" s="24">
        <f t="shared" ref="BD32:BD34" si="30">0.845*1.1</f>
        <v>0.9295</v>
      </c>
      <c r="BE32" s="24">
        <f t="shared" ref="BE32:BE34" si="31">1.22*0.9</f>
        <v>1.098</v>
      </c>
      <c r="BF32" s="24">
        <f t="shared" ref="BF32:BF34" si="32">1.22*1.1</f>
        <v>1.342</v>
      </c>
      <c r="BG32" s="24">
        <f t="shared" ref="BG32:BG34" si="33">1.57*0.9</f>
        <v>1.413</v>
      </c>
      <c r="BH32" s="24">
        <f t="shared" ref="BH32:BH34" si="34">1.57*1.1</f>
        <v>1.727</v>
      </c>
      <c r="BI32" s="24">
        <f t="shared" ref="BI32:BI34" si="35">2.43*0.9</f>
        <v>2.187</v>
      </c>
      <c r="BJ32" s="24">
        <f t="shared" ref="BJ32:BJ34" si="36">2.43*1.1</f>
        <v>2.673</v>
      </c>
      <c r="BK32" s="24">
        <f t="shared" ref="BK32:BK34" si="37">3.13*0.9</f>
        <v>2.817</v>
      </c>
      <c r="BL32" s="24">
        <f t="shared" ref="BL32:BL34" si="38">3.13*1.1</f>
        <v>3.443</v>
      </c>
      <c r="BM32" s="24">
        <f t="shared" ref="BM32:BM34" si="39">3.6*0.9</f>
        <v>3.24</v>
      </c>
      <c r="BN32" s="24">
        <f t="shared" ref="BN32:BN34" si="40">3.6*1.1</f>
        <v>3.96</v>
      </c>
      <c r="BO32" s="24">
        <f t="shared" ref="BO32:BO34" si="41">5.1*0.9</f>
        <v>4.59</v>
      </c>
      <c r="BP32" s="24">
        <f t="shared" ref="BP32:BP34" si="42">5.1*1.1</f>
        <v>5.61</v>
      </c>
      <c r="BQ32" s="24">
        <f t="shared" ref="BQ32:BQ34" si="43">6.54*0.9</f>
        <v>5.886</v>
      </c>
      <c r="BR32" s="24">
        <f t="shared" ref="BR32:BR34" si="44">6.54*1.1</f>
        <v>7.194</v>
      </c>
      <c r="BS32" s="24">
        <f t="shared" ref="BS32:BS34" si="45">8.53*0.9</f>
        <v>7.677</v>
      </c>
      <c r="BT32" s="24">
        <f t="shared" ref="BT32:BT34" si="46">8.53*1.1</f>
        <v>9.383</v>
      </c>
      <c r="BU32" s="24">
        <f t="shared" ref="BU32:BU34" si="47">12.5*0.9</f>
        <v>11.25</v>
      </c>
      <c r="BV32" s="24">
        <f t="shared" ref="BV32:BV34" si="48">12.5*1.1</f>
        <v>13.75</v>
      </c>
      <c r="BW32" s="24">
        <f t="shared" ref="BW32:BW34" si="49">16.4*0.9</f>
        <v>14.76</v>
      </c>
      <c r="BX32" s="24">
        <f t="shared" ref="BX32:BX34" si="50">16.4*1.1</f>
        <v>18.04</v>
      </c>
      <c r="BY32" s="24">
        <f t="shared" ref="BY32:BY34" si="51">19.5*0.9</f>
        <v>17.55</v>
      </c>
      <c r="BZ32" s="24">
        <f t="shared" ref="BZ32:BZ34" si="52">19.5*1.1</f>
        <v>21.45</v>
      </c>
      <c r="CA32" s="24">
        <f t="shared" ref="CA32:CA34" si="53">0.49*0.9</f>
        <v>0.441</v>
      </c>
      <c r="CB32" s="24">
        <f t="shared" ref="CB32:CB34" si="54">0.49*1.1</f>
        <v>0.539</v>
      </c>
      <c r="CC32" s="24">
        <f t="shared" ref="CC32:CC34" si="55">0.769*0.9</f>
        <v>0.6921</v>
      </c>
      <c r="CD32" s="24">
        <f t="shared" ref="CD32:CD34" si="56">0.769*1.1</f>
        <v>0.8459</v>
      </c>
      <c r="CE32" s="24">
        <f t="shared" ref="CE32:CE34" si="57">1.03*0.9</f>
        <v>0.927</v>
      </c>
      <c r="CF32" s="24">
        <f t="shared" ref="CF32:CF34" si="58">1.03*1.1</f>
        <v>1.133</v>
      </c>
      <c r="CG32" s="24">
        <f t="shared" ref="CG32:CG34" si="59">1.45*0.9</f>
        <v>1.305</v>
      </c>
      <c r="CH32" s="24">
        <f t="shared" ref="CH32:CH34" si="60">1.45*1.1</f>
        <v>1.595</v>
      </c>
      <c r="CI32" s="24">
        <f t="shared" ref="CI32:CI34" si="61">1.88*0.9</f>
        <v>1.692</v>
      </c>
      <c r="CJ32" s="24">
        <f t="shared" ref="CJ32:CJ34" si="62">1.88*1.1</f>
        <v>2.068</v>
      </c>
      <c r="CK32" s="24">
        <f t="shared" ref="CK32:CK34" si="63">2.95*0.9</f>
        <v>2.655</v>
      </c>
      <c r="CL32" s="24">
        <f t="shared" ref="CL32:CL34" si="64">2.95*1.1</f>
        <v>3.245</v>
      </c>
      <c r="CM32" s="24">
        <f t="shared" ref="CM32:CM34" si="65">3.82*0.9</f>
        <v>3.438</v>
      </c>
      <c r="CN32" s="24">
        <f t="shared" ref="CN32:CN34" si="66">3.82*1.1</f>
        <v>4.202</v>
      </c>
      <c r="CO32" s="24">
        <f t="shared" ref="CO32:CO34" si="67">4.41*0.9</f>
        <v>3.969</v>
      </c>
      <c r="CP32" s="24">
        <f t="shared" ref="CP32:CP34" si="68">4.41*1.1</f>
        <v>4.851</v>
      </c>
      <c r="CQ32" s="24">
        <f t="shared" ref="CQ32:CQ34" si="69">6.26*0.9</f>
        <v>5.634</v>
      </c>
      <c r="CR32" s="24">
        <f t="shared" ref="CR32:CR34" si="70">6.26*1.1</f>
        <v>6.886</v>
      </c>
      <c r="CS32" s="24">
        <f t="shared" ref="CS32:CS34" si="71">8.05*0.9</f>
        <v>7.245</v>
      </c>
      <c r="CT32" s="24">
        <f t="shared" ref="CT32:CT34" si="72">8.05*1.1</f>
        <v>8.855</v>
      </c>
      <c r="CU32" s="24">
        <f t="shared" ref="CU32:CU34" si="73">10.1*0.9</f>
        <v>9.09</v>
      </c>
      <c r="CV32" s="24">
        <f t="shared" ref="CV32:CV34" si="74">10.1*1.1</f>
        <v>11.11</v>
      </c>
      <c r="CW32" s="24">
        <f t="shared" ref="CW32:CW34" si="75">14.8*0.9</f>
        <v>13.32</v>
      </c>
      <c r="CX32" s="24">
        <f t="shared" ref="CX32:CX34" si="76">14.8*1.1</f>
        <v>16.28</v>
      </c>
      <c r="CY32" s="24">
        <f t="shared" ref="CY32:CY34" si="77">18.4*0.9</f>
        <v>16.56</v>
      </c>
      <c r="CZ32" s="24">
        <f t="shared" ref="CZ32:CZ34" si="78">18.4*1.1</f>
        <v>20.24</v>
      </c>
      <c r="DA32" s="24">
        <f t="shared" ref="DA32:DA34" si="79">21.9*0.9</f>
        <v>19.71</v>
      </c>
      <c r="DB32" s="24">
        <f t="shared" ref="DB32:DB34" si="80">21.9*1.1</f>
        <v>24.09</v>
      </c>
      <c r="DC32" s="19"/>
      <c r="DD32" s="19"/>
      <c r="DE32" s="19"/>
      <c r="DF32" s="19"/>
      <c r="DG32" s="19"/>
      <c r="DH32" s="19"/>
      <c r="DI32" s="19"/>
      <c r="DJ32" s="19"/>
      <c r="DK32" s="19"/>
      <c r="DL32" s="19"/>
      <c r="DM32" s="19"/>
      <c r="DN32" s="19"/>
      <c r="DO32" s="19"/>
      <c r="DP32" s="19"/>
      <c r="DQ32" s="19"/>
      <c r="DR32" s="19"/>
    </row>
    <row r="33" ht="15.75" customHeight="1">
      <c r="A33" s="4">
        <v>1239.0</v>
      </c>
      <c r="B33" s="11">
        <v>1.0</v>
      </c>
      <c r="C33" s="11" t="s">
        <v>64</v>
      </c>
      <c r="D33" s="11">
        <v>2004.0</v>
      </c>
      <c r="E33" s="4">
        <v>6.0</v>
      </c>
      <c r="F33" s="15" t="s">
        <v>65</v>
      </c>
      <c r="G33" s="11" t="s">
        <v>66</v>
      </c>
      <c r="H33" s="11" t="s">
        <v>104</v>
      </c>
      <c r="I33" s="4" t="s">
        <v>145</v>
      </c>
      <c r="J33" s="4" t="s">
        <v>146</v>
      </c>
      <c r="K33" s="16" t="s">
        <v>95</v>
      </c>
      <c r="L33" s="11" t="s">
        <v>71</v>
      </c>
      <c r="M33" s="15" t="s">
        <v>176</v>
      </c>
      <c r="N33" s="15" t="s">
        <v>83</v>
      </c>
      <c r="O33" s="4"/>
      <c r="P33" s="4"/>
      <c r="Q33" s="4" t="s">
        <v>75</v>
      </c>
      <c r="R33" s="16" t="s">
        <v>141</v>
      </c>
      <c r="S33" s="11" t="s">
        <v>64</v>
      </c>
      <c r="T33" s="11"/>
      <c r="U33" s="11"/>
      <c r="V33" s="11"/>
      <c r="W33" s="11"/>
      <c r="X33" s="11"/>
      <c r="Y33" s="11"/>
      <c r="Z33" s="20" t="s">
        <v>98</v>
      </c>
      <c r="AA33" s="23">
        <f t="shared" si="1"/>
        <v>0.3267</v>
      </c>
      <c r="AB33" s="24">
        <f t="shared" si="2"/>
        <v>0.3993</v>
      </c>
      <c r="AC33" s="23">
        <f t="shared" si="3"/>
        <v>0.4671</v>
      </c>
      <c r="AD33" s="24">
        <f t="shared" si="4"/>
        <v>0.5709</v>
      </c>
      <c r="AE33" s="23">
        <f t="shared" si="5"/>
        <v>0.6084</v>
      </c>
      <c r="AF33" s="24">
        <f t="shared" si="6"/>
        <v>0.7436</v>
      </c>
      <c r="AG33" s="23">
        <f t="shared" si="7"/>
        <v>0.8604</v>
      </c>
      <c r="AH33" s="24">
        <f t="shared" si="8"/>
        <v>1.0516</v>
      </c>
      <c r="AI33" s="23">
        <f t="shared" si="9"/>
        <v>1.251</v>
      </c>
      <c r="AJ33" s="24">
        <f t="shared" si="10"/>
        <v>1.529</v>
      </c>
      <c r="AK33" s="23">
        <f t="shared" si="11"/>
        <v>1.8</v>
      </c>
      <c r="AL33" s="24">
        <f t="shared" si="12"/>
        <v>2.2</v>
      </c>
      <c r="AM33" s="23">
        <f t="shared" si="13"/>
        <v>2.313</v>
      </c>
      <c r="AN33" s="24">
        <f t="shared" si="14"/>
        <v>2.827</v>
      </c>
      <c r="AO33" s="23">
        <f t="shared" si="15"/>
        <v>2.943</v>
      </c>
      <c r="AP33" s="24">
        <f t="shared" si="16"/>
        <v>3.597</v>
      </c>
      <c r="AQ33" s="23">
        <f t="shared" si="17"/>
        <v>3.735</v>
      </c>
      <c r="AR33" s="24">
        <f t="shared" si="18"/>
        <v>4.565</v>
      </c>
      <c r="AS33" s="23">
        <f t="shared" si="19"/>
        <v>5.247</v>
      </c>
      <c r="AT33" s="24">
        <f t="shared" si="20"/>
        <v>6.413</v>
      </c>
      <c r="AU33" s="23">
        <f t="shared" si="21"/>
        <v>6.201</v>
      </c>
      <c r="AV33" s="24">
        <f t="shared" si="22"/>
        <v>7.579</v>
      </c>
      <c r="AW33" s="23">
        <f t="shared" si="23"/>
        <v>9</v>
      </c>
      <c r="AX33" s="24">
        <f t="shared" si="24"/>
        <v>11</v>
      </c>
      <c r="AY33" s="24">
        <f t="shared" si="25"/>
        <v>0.3636</v>
      </c>
      <c r="AZ33" s="24">
        <f t="shared" si="26"/>
        <v>0.4477</v>
      </c>
      <c r="BA33" s="24">
        <f t="shared" si="27"/>
        <v>0.5805</v>
      </c>
      <c r="BB33" s="24">
        <f t="shared" si="28"/>
        <v>0.7095</v>
      </c>
      <c r="BC33" s="24">
        <f t="shared" si="29"/>
        <v>0.7605</v>
      </c>
      <c r="BD33" s="24">
        <f t="shared" si="30"/>
        <v>0.9295</v>
      </c>
      <c r="BE33" s="24">
        <f t="shared" si="31"/>
        <v>1.098</v>
      </c>
      <c r="BF33" s="24">
        <f t="shared" si="32"/>
        <v>1.342</v>
      </c>
      <c r="BG33" s="24">
        <f t="shared" si="33"/>
        <v>1.413</v>
      </c>
      <c r="BH33" s="24">
        <f t="shared" si="34"/>
        <v>1.727</v>
      </c>
      <c r="BI33" s="24">
        <f t="shared" si="35"/>
        <v>2.187</v>
      </c>
      <c r="BJ33" s="24">
        <f t="shared" si="36"/>
        <v>2.673</v>
      </c>
      <c r="BK33" s="24">
        <f t="shared" si="37"/>
        <v>2.817</v>
      </c>
      <c r="BL33" s="24">
        <f t="shared" si="38"/>
        <v>3.443</v>
      </c>
      <c r="BM33" s="24">
        <f t="shared" si="39"/>
        <v>3.24</v>
      </c>
      <c r="BN33" s="24">
        <f t="shared" si="40"/>
        <v>3.96</v>
      </c>
      <c r="BO33" s="24">
        <f t="shared" si="41"/>
        <v>4.59</v>
      </c>
      <c r="BP33" s="24">
        <f t="shared" si="42"/>
        <v>5.61</v>
      </c>
      <c r="BQ33" s="24">
        <f t="shared" si="43"/>
        <v>5.886</v>
      </c>
      <c r="BR33" s="24">
        <f t="shared" si="44"/>
        <v>7.194</v>
      </c>
      <c r="BS33" s="24">
        <f t="shared" si="45"/>
        <v>7.677</v>
      </c>
      <c r="BT33" s="24">
        <f t="shared" si="46"/>
        <v>9.383</v>
      </c>
      <c r="BU33" s="24">
        <f t="shared" si="47"/>
        <v>11.25</v>
      </c>
      <c r="BV33" s="24">
        <f t="shared" si="48"/>
        <v>13.75</v>
      </c>
      <c r="BW33" s="24">
        <f t="shared" si="49"/>
        <v>14.76</v>
      </c>
      <c r="BX33" s="24">
        <f t="shared" si="50"/>
        <v>18.04</v>
      </c>
      <c r="BY33" s="24">
        <f t="shared" si="51"/>
        <v>17.55</v>
      </c>
      <c r="BZ33" s="24">
        <f t="shared" si="52"/>
        <v>21.45</v>
      </c>
      <c r="CA33" s="24">
        <f t="shared" si="53"/>
        <v>0.441</v>
      </c>
      <c r="CB33" s="24">
        <f t="shared" si="54"/>
        <v>0.539</v>
      </c>
      <c r="CC33" s="24">
        <f t="shared" si="55"/>
        <v>0.6921</v>
      </c>
      <c r="CD33" s="24">
        <f t="shared" si="56"/>
        <v>0.8459</v>
      </c>
      <c r="CE33" s="24">
        <f t="shared" si="57"/>
        <v>0.927</v>
      </c>
      <c r="CF33" s="24">
        <f t="shared" si="58"/>
        <v>1.133</v>
      </c>
      <c r="CG33" s="24">
        <f t="shared" si="59"/>
        <v>1.305</v>
      </c>
      <c r="CH33" s="24">
        <f t="shared" si="60"/>
        <v>1.595</v>
      </c>
      <c r="CI33" s="24">
        <f t="shared" si="61"/>
        <v>1.692</v>
      </c>
      <c r="CJ33" s="24">
        <f t="shared" si="62"/>
        <v>2.068</v>
      </c>
      <c r="CK33" s="24">
        <f t="shared" si="63"/>
        <v>2.655</v>
      </c>
      <c r="CL33" s="24">
        <f t="shared" si="64"/>
        <v>3.245</v>
      </c>
      <c r="CM33" s="24">
        <f t="shared" si="65"/>
        <v>3.438</v>
      </c>
      <c r="CN33" s="24">
        <f t="shared" si="66"/>
        <v>4.202</v>
      </c>
      <c r="CO33" s="24">
        <f t="shared" si="67"/>
        <v>3.969</v>
      </c>
      <c r="CP33" s="24">
        <f t="shared" si="68"/>
        <v>4.851</v>
      </c>
      <c r="CQ33" s="24">
        <f t="shared" si="69"/>
        <v>5.634</v>
      </c>
      <c r="CR33" s="24">
        <f t="shared" si="70"/>
        <v>6.886</v>
      </c>
      <c r="CS33" s="24">
        <f t="shared" si="71"/>
        <v>7.245</v>
      </c>
      <c r="CT33" s="24">
        <f t="shared" si="72"/>
        <v>8.855</v>
      </c>
      <c r="CU33" s="24">
        <f t="shared" si="73"/>
        <v>9.09</v>
      </c>
      <c r="CV33" s="24">
        <f t="shared" si="74"/>
        <v>11.11</v>
      </c>
      <c r="CW33" s="24">
        <f t="shared" si="75"/>
        <v>13.32</v>
      </c>
      <c r="CX33" s="24">
        <f t="shared" si="76"/>
        <v>16.28</v>
      </c>
      <c r="CY33" s="24">
        <f t="shared" si="77"/>
        <v>16.56</v>
      </c>
      <c r="CZ33" s="24">
        <f t="shared" si="78"/>
        <v>20.24</v>
      </c>
      <c r="DA33" s="24">
        <f t="shared" si="79"/>
        <v>19.71</v>
      </c>
      <c r="DB33" s="24">
        <f t="shared" si="80"/>
        <v>24.09</v>
      </c>
      <c r="DC33" s="19"/>
      <c r="DD33" s="19"/>
      <c r="DE33" s="19"/>
      <c r="DF33" s="19"/>
      <c r="DG33" s="19"/>
      <c r="DH33" s="19"/>
      <c r="DI33" s="19"/>
      <c r="DJ33" s="19"/>
      <c r="DK33" s="19"/>
      <c r="DL33" s="19"/>
      <c r="DM33" s="19"/>
      <c r="DN33" s="19"/>
      <c r="DO33" s="19"/>
      <c r="DP33" s="19"/>
      <c r="DQ33" s="19"/>
      <c r="DR33" s="19"/>
    </row>
    <row r="34" ht="15.75" customHeight="1">
      <c r="A34" s="4">
        <v>1239.0</v>
      </c>
      <c r="B34" s="11">
        <v>1.0</v>
      </c>
      <c r="C34" s="11" t="s">
        <v>64</v>
      </c>
      <c r="D34" s="11">
        <v>2004.0</v>
      </c>
      <c r="E34" s="4">
        <v>6.0</v>
      </c>
      <c r="F34" s="15" t="s">
        <v>65</v>
      </c>
      <c r="G34" s="11" t="s">
        <v>66</v>
      </c>
      <c r="H34" s="11" t="s">
        <v>104</v>
      </c>
      <c r="I34" s="4" t="s">
        <v>145</v>
      </c>
      <c r="J34" s="4" t="s">
        <v>146</v>
      </c>
      <c r="K34" s="16" t="s">
        <v>95</v>
      </c>
      <c r="L34" s="11" t="s">
        <v>71</v>
      </c>
      <c r="M34" s="15" t="s">
        <v>177</v>
      </c>
      <c r="N34" s="15" t="s">
        <v>83</v>
      </c>
      <c r="O34" s="4"/>
      <c r="P34" s="4"/>
      <c r="Q34" s="4" t="s">
        <v>75</v>
      </c>
      <c r="R34" s="16" t="s">
        <v>143</v>
      </c>
      <c r="S34" s="11" t="s">
        <v>64</v>
      </c>
      <c r="T34" s="11"/>
      <c r="U34" s="11"/>
      <c r="V34" s="11"/>
      <c r="W34" s="11"/>
      <c r="X34" s="11"/>
      <c r="Y34" s="11"/>
      <c r="Z34" s="20" t="s">
        <v>98</v>
      </c>
      <c r="AA34" s="23">
        <f t="shared" si="1"/>
        <v>0.3267</v>
      </c>
      <c r="AB34" s="24">
        <f t="shared" si="2"/>
        <v>0.3993</v>
      </c>
      <c r="AC34" s="23">
        <f t="shared" si="3"/>
        <v>0.4671</v>
      </c>
      <c r="AD34" s="24">
        <f t="shared" si="4"/>
        <v>0.5709</v>
      </c>
      <c r="AE34" s="23">
        <f t="shared" si="5"/>
        <v>0.6084</v>
      </c>
      <c r="AF34" s="24">
        <f t="shared" si="6"/>
        <v>0.7436</v>
      </c>
      <c r="AG34" s="23">
        <f t="shared" si="7"/>
        <v>0.8604</v>
      </c>
      <c r="AH34" s="24">
        <f t="shared" si="8"/>
        <v>1.0516</v>
      </c>
      <c r="AI34" s="23">
        <f t="shared" si="9"/>
        <v>1.251</v>
      </c>
      <c r="AJ34" s="24">
        <f t="shared" si="10"/>
        <v>1.529</v>
      </c>
      <c r="AK34" s="23">
        <f t="shared" si="11"/>
        <v>1.8</v>
      </c>
      <c r="AL34" s="24">
        <f t="shared" si="12"/>
        <v>2.2</v>
      </c>
      <c r="AM34" s="23">
        <f t="shared" si="13"/>
        <v>2.313</v>
      </c>
      <c r="AN34" s="24">
        <f t="shared" si="14"/>
        <v>2.827</v>
      </c>
      <c r="AO34" s="23">
        <f t="shared" si="15"/>
        <v>2.943</v>
      </c>
      <c r="AP34" s="24">
        <f t="shared" si="16"/>
        <v>3.597</v>
      </c>
      <c r="AQ34" s="23">
        <f t="shared" si="17"/>
        <v>3.735</v>
      </c>
      <c r="AR34" s="24">
        <f t="shared" si="18"/>
        <v>4.565</v>
      </c>
      <c r="AS34" s="23">
        <f t="shared" si="19"/>
        <v>5.247</v>
      </c>
      <c r="AT34" s="24">
        <f t="shared" si="20"/>
        <v>6.413</v>
      </c>
      <c r="AU34" s="23">
        <f t="shared" si="21"/>
        <v>6.201</v>
      </c>
      <c r="AV34" s="24">
        <f t="shared" si="22"/>
        <v>7.579</v>
      </c>
      <c r="AW34" s="23">
        <f t="shared" si="23"/>
        <v>9</v>
      </c>
      <c r="AX34" s="24">
        <f t="shared" si="24"/>
        <v>11</v>
      </c>
      <c r="AY34" s="24">
        <f t="shared" si="25"/>
        <v>0.3636</v>
      </c>
      <c r="AZ34" s="24">
        <f t="shared" si="26"/>
        <v>0.4477</v>
      </c>
      <c r="BA34" s="24">
        <f t="shared" si="27"/>
        <v>0.5805</v>
      </c>
      <c r="BB34" s="24">
        <f t="shared" si="28"/>
        <v>0.7095</v>
      </c>
      <c r="BC34" s="24">
        <f t="shared" si="29"/>
        <v>0.7605</v>
      </c>
      <c r="BD34" s="24">
        <f t="shared" si="30"/>
        <v>0.9295</v>
      </c>
      <c r="BE34" s="24">
        <f t="shared" si="31"/>
        <v>1.098</v>
      </c>
      <c r="BF34" s="24">
        <f t="shared" si="32"/>
        <v>1.342</v>
      </c>
      <c r="BG34" s="24">
        <f t="shared" si="33"/>
        <v>1.413</v>
      </c>
      <c r="BH34" s="24">
        <f t="shared" si="34"/>
        <v>1.727</v>
      </c>
      <c r="BI34" s="24">
        <f t="shared" si="35"/>
        <v>2.187</v>
      </c>
      <c r="BJ34" s="24">
        <f t="shared" si="36"/>
        <v>2.673</v>
      </c>
      <c r="BK34" s="24">
        <f t="shared" si="37"/>
        <v>2.817</v>
      </c>
      <c r="BL34" s="24">
        <f t="shared" si="38"/>
        <v>3.443</v>
      </c>
      <c r="BM34" s="24">
        <f t="shared" si="39"/>
        <v>3.24</v>
      </c>
      <c r="BN34" s="24">
        <f t="shared" si="40"/>
        <v>3.96</v>
      </c>
      <c r="BO34" s="24">
        <f t="shared" si="41"/>
        <v>4.59</v>
      </c>
      <c r="BP34" s="24">
        <f t="shared" si="42"/>
        <v>5.61</v>
      </c>
      <c r="BQ34" s="24">
        <f t="shared" si="43"/>
        <v>5.886</v>
      </c>
      <c r="BR34" s="24">
        <f t="shared" si="44"/>
        <v>7.194</v>
      </c>
      <c r="BS34" s="24">
        <f t="shared" si="45"/>
        <v>7.677</v>
      </c>
      <c r="BT34" s="24">
        <f t="shared" si="46"/>
        <v>9.383</v>
      </c>
      <c r="BU34" s="24">
        <f t="shared" si="47"/>
        <v>11.25</v>
      </c>
      <c r="BV34" s="24">
        <f t="shared" si="48"/>
        <v>13.75</v>
      </c>
      <c r="BW34" s="24">
        <f t="shared" si="49"/>
        <v>14.76</v>
      </c>
      <c r="BX34" s="24">
        <f t="shared" si="50"/>
        <v>18.04</v>
      </c>
      <c r="BY34" s="24">
        <f t="shared" si="51"/>
        <v>17.55</v>
      </c>
      <c r="BZ34" s="24">
        <f t="shared" si="52"/>
        <v>21.45</v>
      </c>
      <c r="CA34" s="24">
        <f t="shared" si="53"/>
        <v>0.441</v>
      </c>
      <c r="CB34" s="24">
        <f t="shared" si="54"/>
        <v>0.539</v>
      </c>
      <c r="CC34" s="24">
        <f t="shared" si="55"/>
        <v>0.6921</v>
      </c>
      <c r="CD34" s="24">
        <f t="shared" si="56"/>
        <v>0.8459</v>
      </c>
      <c r="CE34" s="24">
        <f t="shared" si="57"/>
        <v>0.927</v>
      </c>
      <c r="CF34" s="24">
        <f t="shared" si="58"/>
        <v>1.133</v>
      </c>
      <c r="CG34" s="24">
        <f t="shared" si="59"/>
        <v>1.305</v>
      </c>
      <c r="CH34" s="24">
        <f t="shared" si="60"/>
        <v>1.595</v>
      </c>
      <c r="CI34" s="24">
        <f t="shared" si="61"/>
        <v>1.692</v>
      </c>
      <c r="CJ34" s="24">
        <f t="shared" si="62"/>
        <v>2.068</v>
      </c>
      <c r="CK34" s="24">
        <f t="shared" si="63"/>
        <v>2.655</v>
      </c>
      <c r="CL34" s="24">
        <f t="shared" si="64"/>
        <v>3.245</v>
      </c>
      <c r="CM34" s="24">
        <f t="shared" si="65"/>
        <v>3.438</v>
      </c>
      <c r="CN34" s="24">
        <f t="shared" si="66"/>
        <v>4.202</v>
      </c>
      <c r="CO34" s="24">
        <f t="shared" si="67"/>
        <v>3.969</v>
      </c>
      <c r="CP34" s="24">
        <f t="shared" si="68"/>
        <v>4.851</v>
      </c>
      <c r="CQ34" s="24">
        <f t="shared" si="69"/>
        <v>5.634</v>
      </c>
      <c r="CR34" s="24">
        <f t="shared" si="70"/>
        <v>6.886</v>
      </c>
      <c r="CS34" s="24">
        <f t="shared" si="71"/>
        <v>7.245</v>
      </c>
      <c r="CT34" s="24">
        <f t="shared" si="72"/>
        <v>8.855</v>
      </c>
      <c r="CU34" s="24">
        <f t="shared" si="73"/>
        <v>9.09</v>
      </c>
      <c r="CV34" s="24">
        <f t="shared" si="74"/>
        <v>11.11</v>
      </c>
      <c r="CW34" s="24">
        <f t="shared" si="75"/>
        <v>13.32</v>
      </c>
      <c r="CX34" s="24">
        <f t="shared" si="76"/>
        <v>16.28</v>
      </c>
      <c r="CY34" s="24">
        <f t="shared" si="77"/>
        <v>16.56</v>
      </c>
      <c r="CZ34" s="24">
        <f t="shared" si="78"/>
        <v>20.24</v>
      </c>
      <c r="DA34" s="24">
        <f t="shared" si="79"/>
        <v>19.71</v>
      </c>
      <c r="DB34" s="24">
        <f t="shared" si="80"/>
        <v>24.09</v>
      </c>
      <c r="DC34" s="19"/>
      <c r="DD34" s="19"/>
      <c r="DE34" s="19"/>
      <c r="DF34" s="19"/>
      <c r="DG34" s="19"/>
      <c r="DH34" s="19"/>
      <c r="DI34" s="19"/>
      <c r="DJ34" s="19"/>
      <c r="DK34" s="19"/>
      <c r="DL34" s="19"/>
      <c r="DM34" s="19"/>
      <c r="DN34" s="19"/>
      <c r="DO34" s="19"/>
      <c r="DP34" s="19"/>
      <c r="DQ34" s="19"/>
      <c r="DR34" s="19"/>
    </row>
    <row r="35" ht="15.75" customHeight="1">
      <c r="A35" s="4">
        <v>1239.0</v>
      </c>
      <c r="B35" s="11">
        <v>1.0</v>
      </c>
      <c r="C35" s="11" t="s">
        <v>64</v>
      </c>
      <c r="D35" s="11">
        <v>2004.0</v>
      </c>
      <c r="E35" s="4">
        <v>6.0</v>
      </c>
      <c r="F35" s="15" t="s">
        <v>65</v>
      </c>
      <c r="G35" s="11" t="s">
        <v>66</v>
      </c>
      <c r="H35" s="11" t="s">
        <v>67</v>
      </c>
      <c r="I35" s="4" t="s">
        <v>178</v>
      </c>
      <c r="J35" s="4" t="s">
        <v>179</v>
      </c>
      <c r="K35" s="16" t="s">
        <v>70</v>
      </c>
      <c r="L35" s="11" t="s">
        <v>71</v>
      </c>
      <c r="M35" s="4" t="s">
        <v>180</v>
      </c>
      <c r="N35" s="4" t="s">
        <v>181</v>
      </c>
      <c r="O35" s="4"/>
      <c r="P35" s="4"/>
      <c r="Q35" s="4" t="s">
        <v>182</v>
      </c>
      <c r="R35" s="11"/>
      <c r="S35" s="11" t="s">
        <v>64</v>
      </c>
      <c r="T35" s="11"/>
      <c r="U35" s="11"/>
      <c r="V35" s="11"/>
      <c r="W35" s="11"/>
      <c r="X35" s="11"/>
      <c r="Y35" s="11"/>
      <c r="Z35" s="4"/>
      <c r="AA35" s="17"/>
      <c r="AB35" s="11"/>
      <c r="AC35" s="17"/>
      <c r="AD35" s="11"/>
      <c r="AE35" s="17"/>
      <c r="AF35" s="11"/>
      <c r="AG35" s="17"/>
      <c r="AH35" s="11"/>
      <c r="AI35" s="17"/>
      <c r="AJ35" s="11"/>
      <c r="AK35" s="17"/>
      <c r="AL35" s="11"/>
      <c r="AM35" s="17"/>
      <c r="AN35" s="11"/>
      <c r="AO35" s="17"/>
      <c r="AP35" s="11"/>
      <c r="AQ35" s="17"/>
      <c r="AR35" s="11"/>
      <c r="AS35" s="17"/>
      <c r="AT35" s="11"/>
      <c r="AU35" s="17"/>
      <c r="AV35" s="11"/>
      <c r="AW35" s="17"/>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9"/>
      <c r="DD35" s="19"/>
      <c r="DE35" s="19"/>
      <c r="DF35" s="19"/>
      <c r="DG35" s="19"/>
      <c r="DH35" s="19"/>
      <c r="DI35" s="19"/>
      <c r="DJ35" s="19"/>
      <c r="DK35" s="19"/>
      <c r="DL35" s="19"/>
      <c r="DM35" s="19"/>
      <c r="DN35" s="19"/>
      <c r="DO35" s="19"/>
      <c r="DP35" s="19"/>
      <c r="DQ35" s="19"/>
      <c r="DR35" s="19"/>
    </row>
    <row r="36" ht="15.75" customHeight="1">
      <c r="A36" s="4">
        <v>1239.0</v>
      </c>
      <c r="B36" s="11">
        <v>1.0</v>
      </c>
      <c r="C36" s="11" t="s">
        <v>64</v>
      </c>
      <c r="D36" s="11">
        <v>2004.0</v>
      </c>
      <c r="E36" s="4">
        <v>6.0</v>
      </c>
      <c r="F36" s="15" t="s">
        <v>65</v>
      </c>
      <c r="G36" s="11" t="s">
        <v>66</v>
      </c>
      <c r="H36" s="11" t="s">
        <v>67</v>
      </c>
      <c r="I36" s="4" t="s">
        <v>183</v>
      </c>
      <c r="J36" s="4" t="s">
        <v>179</v>
      </c>
      <c r="K36" s="16" t="s">
        <v>70</v>
      </c>
      <c r="L36" s="11" t="s">
        <v>71</v>
      </c>
      <c r="M36" s="4" t="s">
        <v>184</v>
      </c>
      <c r="N36" s="4" t="s">
        <v>185</v>
      </c>
      <c r="O36" s="4"/>
      <c r="P36" s="4"/>
      <c r="Q36" s="4" t="s">
        <v>186</v>
      </c>
      <c r="R36" s="11"/>
      <c r="S36" s="11" t="s">
        <v>64</v>
      </c>
      <c r="T36" s="11"/>
      <c r="U36" s="11"/>
      <c r="V36" s="11"/>
      <c r="W36" s="11"/>
      <c r="X36" s="11"/>
      <c r="Y36" s="11"/>
      <c r="Z36" s="4"/>
      <c r="AA36" s="17"/>
      <c r="AB36" s="11"/>
      <c r="AC36" s="17"/>
      <c r="AD36" s="11"/>
      <c r="AE36" s="17"/>
      <c r="AF36" s="11"/>
      <c r="AG36" s="17"/>
      <c r="AH36" s="11"/>
      <c r="AI36" s="17"/>
      <c r="AJ36" s="11"/>
      <c r="AK36" s="17"/>
      <c r="AL36" s="11"/>
      <c r="AM36" s="17"/>
      <c r="AN36" s="11"/>
      <c r="AO36" s="17"/>
      <c r="AP36" s="11"/>
      <c r="AQ36" s="17"/>
      <c r="AR36" s="11"/>
      <c r="AS36" s="17"/>
      <c r="AT36" s="11"/>
      <c r="AU36" s="17"/>
      <c r="AV36" s="11"/>
      <c r="AW36" s="17"/>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9"/>
      <c r="DD36" s="19"/>
      <c r="DE36" s="19"/>
      <c r="DF36" s="19"/>
      <c r="DG36" s="19"/>
      <c r="DH36" s="19"/>
      <c r="DI36" s="19"/>
      <c r="DJ36" s="19"/>
      <c r="DK36" s="19"/>
      <c r="DL36" s="19"/>
      <c r="DM36" s="19"/>
      <c r="DN36" s="19"/>
      <c r="DO36" s="19"/>
      <c r="DP36" s="19"/>
      <c r="DQ36" s="19"/>
      <c r="DR36" s="19"/>
    </row>
    <row r="37" ht="15.75" customHeight="1">
      <c r="A37" s="4">
        <v>1239.0</v>
      </c>
      <c r="B37" s="11">
        <v>1.0</v>
      </c>
      <c r="C37" s="11" t="s">
        <v>64</v>
      </c>
      <c r="D37" s="11">
        <v>2004.0</v>
      </c>
      <c r="E37" s="4">
        <v>6.0</v>
      </c>
      <c r="F37" s="15" t="s">
        <v>65</v>
      </c>
      <c r="G37" s="11" t="s">
        <v>66</v>
      </c>
      <c r="H37" s="11" t="s">
        <v>67</v>
      </c>
      <c r="I37" s="4" t="s">
        <v>187</v>
      </c>
      <c r="J37" s="4" t="s">
        <v>179</v>
      </c>
      <c r="K37" s="16" t="s">
        <v>70</v>
      </c>
      <c r="L37" s="11" t="s">
        <v>71</v>
      </c>
      <c r="M37" s="4" t="s">
        <v>188</v>
      </c>
      <c r="N37" s="4" t="s">
        <v>181</v>
      </c>
      <c r="O37" s="4" t="s">
        <v>92</v>
      </c>
      <c r="P37" s="4"/>
      <c r="Q37" s="4" t="s">
        <v>182</v>
      </c>
      <c r="R37" s="11"/>
      <c r="S37" s="11" t="s">
        <v>64</v>
      </c>
      <c r="T37" s="11"/>
      <c r="U37" s="11"/>
      <c r="V37" s="11"/>
      <c r="W37" s="11"/>
      <c r="X37" s="11"/>
      <c r="Y37" s="11"/>
      <c r="Z37" s="4"/>
      <c r="AA37" s="17"/>
      <c r="AB37" s="11"/>
      <c r="AC37" s="17"/>
      <c r="AD37" s="11"/>
      <c r="AE37" s="17"/>
      <c r="AF37" s="11"/>
      <c r="AG37" s="17"/>
      <c r="AH37" s="11"/>
      <c r="AI37" s="17"/>
      <c r="AJ37" s="11"/>
      <c r="AK37" s="17"/>
      <c r="AL37" s="11"/>
      <c r="AM37" s="17"/>
      <c r="AN37" s="11"/>
      <c r="AO37" s="17"/>
      <c r="AP37" s="11"/>
      <c r="AQ37" s="17"/>
      <c r="AR37" s="11"/>
      <c r="AS37" s="17"/>
      <c r="AT37" s="11"/>
      <c r="AU37" s="17"/>
      <c r="AV37" s="11"/>
      <c r="AW37" s="17"/>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9"/>
      <c r="DD37" s="19"/>
      <c r="DE37" s="19"/>
      <c r="DF37" s="19"/>
      <c r="DG37" s="19"/>
      <c r="DH37" s="19"/>
      <c r="DI37" s="19"/>
      <c r="DJ37" s="19"/>
      <c r="DK37" s="19"/>
      <c r="DL37" s="19"/>
      <c r="DM37" s="19"/>
      <c r="DN37" s="19"/>
      <c r="DO37" s="19"/>
      <c r="DP37" s="19"/>
      <c r="DQ37" s="19"/>
      <c r="DR37" s="19"/>
    </row>
    <row r="38" ht="15.75" customHeight="1">
      <c r="A38" s="4">
        <v>1239.0</v>
      </c>
      <c r="B38" s="11">
        <v>1.0</v>
      </c>
      <c r="C38" s="11" t="s">
        <v>64</v>
      </c>
      <c r="D38" s="11">
        <v>2004.0</v>
      </c>
      <c r="E38" s="4">
        <v>6.0</v>
      </c>
      <c r="F38" s="15" t="s">
        <v>65</v>
      </c>
      <c r="G38" s="11" t="s">
        <v>66</v>
      </c>
      <c r="H38" s="11" t="s">
        <v>67</v>
      </c>
      <c r="I38" s="4" t="s">
        <v>189</v>
      </c>
      <c r="J38" s="4" t="s">
        <v>179</v>
      </c>
      <c r="K38" s="16" t="s">
        <v>70</v>
      </c>
      <c r="L38" s="11" t="s">
        <v>71</v>
      </c>
      <c r="M38" s="4" t="s">
        <v>190</v>
      </c>
      <c r="N38" s="15" t="s">
        <v>191</v>
      </c>
      <c r="O38" s="4" t="s">
        <v>74</v>
      </c>
      <c r="P38" s="4"/>
      <c r="Q38" s="4" t="s">
        <v>75</v>
      </c>
      <c r="R38" s="11"/>
      <c r="S38" s="11" t="s">
        <v>64</v>
      </c>
      <c r="T38" s="11"/>
      <c r="U38" s="11"/>
      <c r="V38" s="11"/>
      <c r="W38" s="11"/>
      <c r="X38" s="11"/>
      <c r="Y38" s="11"/>
      <c r="Z38" s="4"/>
      <c r="AA38" s="17"/>
      <c r="AB38" s="11"/>
      <c r="AC38" s="17"/>
      <c r="AD38" s="11"/>
      <c r="AE38" s="17"/>
      <c r="AF38" s="11"/>
      <c r="AG38" s="17"/>
      <c r="AH38" s="11"/>
      <c r="AI38" s="17"/>
      <c r="AJ38" s="11"/>
      <c r="AK38" s="17"/>
      <c r="AL38" s="11"/>
      <c r="AM38" s="17"/>
      <c r="AN38" s="11"/>
      <c r="AO38" s="17"/>
      <c r="AP38" s="11"/>
      <c r="AQ38" s="17"/>
      <c r="AR38" s="11"/>
      <c r="AS38" s="17"/>
      <c r="AT38" s="11"/>
      <c r="AU38" s="17"/>
      <c r="AV38" s="11"/>
      <c r="AW38" s="17"/>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9"/>
      <c r="DD38" s="19"/>
      <c r="DE38" s="19"/>
      <c r="DF38" s="19"/>
      <c r="DG38" s="19"/>
      <c r="DH38" s="19"/>
      <c r="DI38" s="19"/>
      <c r="DJ38" s="19"/>
      <c r="DK38" s="19"/>
      <c r="DL38" s="19"/>
      <c r="DM38" s="19"/>
      <c r="DN38" s="19"/>
      <c r="DO38" s="19"/>
      <c r="DP38" s="19"/>
      <c r="DQ38" s="19"/>
      <c r="DR38" s="19"/>
    </row>
    <row r="39" ht="15.75" customHeight="1">
      <c r="A39" s="4">
        <v>1239.0</v>
      </c>
      <c r="B39" s="11">
        <v>1.0</v>
      </c>
      <c r="C39" s="11" t="s">
        <v>64</v>
      </c>
      <c r="D39" s="11">
        <v>2004.0</v>
      </c>
      <c r="E39" s="4">
        <v>6.0</v>
      </c>
      <c r="F39" s="15" t="s">
        <v>65</v>
      </c>
      <c r="G39" s="11" t="s">
        <v>66</v>
      </c>
      <c r="H39" s="11" t="s">
        <v>67</v>
      </c>
      <c r="I39" s="4" t="s">
        <v>192</v>
      </c>
      <c r="J39" s="4" t="s">
        <v>193</v>
      </c>
      <c r="K39" s="16" t="s">
        <v>70</v>
      </c>
      <c r="L39" s="11" t="s">
        <v>71</v>
      </c>
      <c r="M39" s="4" t="s">
        <v>194</v>
      </c>
      <c r="N39" s="4" t="s">
        <v>89</v>
      </c>
      <c r="O39" s="4" t="s">
        <v>195</v>
      </c>
      <c r="P39" s="4"/>
      <c r="Q39" s="4" t="s">
        <v>75</v>
      </c>
      <c r="R39" s="11"/>
      <c r="S39" s="11" t="s">
        <v>64</v>
      </c>
      <c r="T39" s="11"/>
      <c r="U39" s="11"/>
      <c r="V39" s="11"/>
      <c r="W39" s="11"/>
      <c r="X39" s="11"/>
      <c r="Y39" s="11"/>
      <c r="Z39" s="17" t="s">
        <v>196</v>
      </c>
      <c r="AA39" s="17"/>
      <c r="AB39" s="11"/>
      <c r="AC39" s="17"/>
      <c r="AD39" s="11"/>
      <c r="AE39" s="17"/>
      <c r="AF39" s="11"/>
      <c r="AG39" s="17"/>
      <c r="AH39" s="11"/>
      <c r="AI39" s="17"/>
      <c r="AJ39" s="11"/>
      <c r="AK39" s="17"/>
      <c r="AL39" s="11"/>
      <c r="AM39" s="17"/>
      <c r="AN39" s="11"/>
      <c r="AO39" s="17"/>
      <c r="AP39" s="11"/>
      <c r="AQ39" s="17"/>
      <c r="AR39" s="11"/>
      <c r="AS39" s="17"/>
      <c r="AT39" s="11"/>
      <c r="AU39" s="17"/>
      <c r="AV39" s="11"/>
      <c r="AW39" s="17"/>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9"/>
      <c r="DD39" s="19"/>
      <c r="DE39" s="19"/>
      <c r="DF39" s="19"/>
      <c r="DG39" s="19"/>
      <c r="DH39" s="19"/>
      <c r="DI39" s="19"/>
      <c r="DJ39" s="19"/>
      <c r="DK39" s="19"/>
      <c r="DL39" s="19"/>
      <c r="DM39" s="19"/>
      <c r="DN39" s="19"/>
      <c r="DO39" s="19"/>
      <c r="DP39" s="19"/>
      <c r="DQ39" s="19"/>
      <c r="DR39" s="19"/>
    </row>
    <row r="40" ht="15.75" customHeight="1">
      <c r="A40" s="4">
        <v>1239.0</v>
      </c>
      <c r="B40" s="11">
        <v>1.0</v>
      </c>
      <c r="C40" s="11" t="s">
        <v>64</v>
      </c>
      <c r="D40" s="11">
        <v>2004.0</v>
      </c>
      <c r="E40" s="4">
        <v>6.0</v>
      </c>
      <c r="F40" s="15" t="s">
        <v>65</v>
      </c>
      <c r="G40" s="11" t="s">
        <v>66</v>
      </c>
      <c r="H40" s="11" t="s">
        <v>104</v>
      </c>
      <c r="I40" s="4" t="s">
        <v>197</v>
      </c>
      <c r="J40" s="4" t="s">
        <v>198</v>
      </c>
      <c r="K40" s="16" t="s">
        <v>70</v>
      </c>
      <c r="L40" s="11" t="s">
        <v>71</v>
      </c>
      <c r="M40" s="4" t="s">
        <v>199</v>
      </c>
      <c r="N40" s="4" t="s">
        <v>80</v>
      </c>
      <c r="O40" s="4" t="s">
        <v>200</v>
      </c>
      <c r="P40" s="4"/>
      <c r="Q40" s="4" t="s">
        <v>75</v>
      </c>
      <c r="R40" s="11"/>
      <c r="S40" s="11" t="s">
        <v>64</v>
      </c>
      <c r="T40" s="11"/>
      <c r="U40" s="11"/>
      <c r="V40" s="11"/>
      <c r="W40" s="11"/>
      <c r="X40" s="11"/>
      <c r="Y40" s="11"/>
      <c r="Z40" s="17" t="s">
        <v>201</v>
      </c>
      <c r="AA40" s="17"/>
      <c r="AB40" s="11"/>
      <c r="AC40" s="17"/>
      <c r="AD40" s="11"/>
      <c r="AE40" s="17"/>
      <c r="AF40" s="11"/>
      <c r="AG40" s="17"/>
      <c r="AH40" s="11"/>
      <c r="AI40" s="17"/>
      <c r="AJ40" s="11"/>
      <c r="AK40" s="17"/>
      <c r="AL40" s="11"/>
      <c r="AM40" s="17"/>
      <c r="AN40" s="11"/>
      <c r="AO40" s="17"/>
      <c r="AP40" s="11"/>
      <c r="AQ40" s="17"/>
      <c r="AR40" s="11"/>
      <c r="AS40" s="17"/>
      <c r="AT40" s="11"/>
      <c r="AU40" s="17"/>
      <c r="AV40" s="11"/>
      <c r="AW40" s="17"/>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9"/>
      <c r="DD40" s="19"/>
      <c r="DE40" s="19"/>
      <c r="DF40" s="19"/>
      <c r="DG40" s="19"/>
      <c r="DH40" s="19"/>
      <c r="DI40" s="19"/>
      <c r="DJ40" s="19"/>
      <c r="DK40" s="19"/>
      <c r="DL40" s="19"/>
      <c r="DM40" s="19"/>
      <c r="DN40" s="19"/>
      <c r="DO40" s="19"/>
      <c r="DP40" s="19"/>
      <c r="DQ40" s="19"/>
      <c r="DR40" s="19"/>
    </row>
    <row r="41" ht="15.75" customHeight="1">
      <c r="A41" s="4">
        <v>1239.0</v>
      </c>
      <c r="B41" s="11">
        <v>1.0</v>
      </c>
      <c r="C41" s="11" t="s">
        <v>64</v>
      </c>
      <c r="D41" s="11">
        <v>2004.0</v>
      </c>
      <c r="E41" s="4">
        <v>6.0</v>
      </c>
      <c r="F41" s="15" t="s">
        <v>65</v>
      </c>
      <c r="G41" s="11" t="s">
        <v>66</v>
      </c>
      <c r="H41" s="11" t="s">
        <v>104</v>
      </c>
      <c r="I41" s="4" t="s">
        <v>202</v>
      </c>
      <c r="J41" s="4" t="s">
        <v>203</v>
      </c>
      <c r="K41" s="16" t="s">
        <v>70</v>
      </c>
      <c r="L41" s="11" t="s">
        <v>71</v>
      </c>
      <c r="M41" s="4" t="s">
        <v>204</v>
      </c>
      <c r="N41" s="4" t="s">
        <v>80</v>
      </c>
      <c r="O41" s="4" t="s">
        <v>205</v>
      </c>
      <c r="P41" s="4"/>
      <c r="Q41" s="4" t="s">
        <v>75</v>
      </c>
      <c r="R41" s="11"/>
      <c r="S41" s="11" t="s">
        <v>64</v>
      </c>
      <c r="T41" s="11"/>
      <c r="U41" s="11"/>
      <c r="V41" s="11"/>
      <c r="W41" s="11"/>
      <c r="X41" s="11"/>
      <c r="Y41" s="11"/>
      <c r="Z41" s="17" t="s">
        <v>206</v>
      </c>
      <c r="AA41" s="17"/>
      <c r="AB41" s="11"/>
      <c r="AC41" s="17"/>
      <c r="AD41" s="11"/>
      <c r="AE41" s="17"/>
      <c r="AF41" s="11"/>
      <c r="AG41" s="17"/>
      <c r="AH41" s="11"/>
      <c r="AI41" s="17"/>
      <c r="AJ41" s="11"/>
      <c r="AK41" s="17"/>
      <c r="AL41" s="11"/>
      <c r="AM41" s="17"/>
      <c r="AN41" s="11"/>
      <c r="AO41" s="17"/>
      <c r="AP41" s="11"/>
      <c r="AQ41" s="17"/>
      <c r="AR41" s="11"/>
      <c r="AS41" s="17"/>
      <c r="AT41" s="11"/>
      <c r="AU41" s="17"/>
      <c r="AV41" s="11"/>
      <c r="AW41" s="17"/>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9"/>
      <c r="DD41" s="19"/>
      <c r="DE41" s="19"/>
      <c r="DF41" s="19"/>
      <c r="DG41" s="19"/>
      <c r="DH41" s="19"/>
      <c r="DI41" s="19"/>
      <c r="DJ41" s="19"/>
      <c r="DK41" s="19"/>
      <c r="DL41" s="19"/>
      <c r="DM41" s="19"/>
      <c r="DN41" s="19"/>
      <c r="DO41" s="19"/>
      <c r="DP41" s="19"/>
      <c r="DQ41" s="19"/>
      <c r="DR41" s="19"/>
    </row>
    <row r="42" ht="15.75" customHeight="1">
      <c r="A42" s="4">
        <v>1239.0</v>
      </c>
      <c r="B42" s="11">
        <v>1.0</v>
      </c>
      <c r="C42" s="11" t="s">
        <v>64</v>
      </c>
      <c r="D42" s="11">
        <v>2004.0</v>
      </c>
      <c r="E42" s="4">
        <v>6.0</v>
      </c>
      <c r="F42" s="15" t="s">
        <v>65</v>
      </c>
      <c r="G42" s="11" t="s">
        <v>103</v>
      </c>
      <c r="H42" s="11" t="s">
        <v>67</v>
      </c>
      <c r="I42" s="4" t="s">
        <v>207</v>
      </c>
      <c r="J42" s="4" t="s">
        <v>208</v>
      </c>
      <c r="K42" s="16" t="s">
        <v>70</v>
      </c>
      <c r="L42" s="11" t="s">
        <v>71</v>
      </c>
      <c r="M42" s="4" t="s">
        <v>209</v>
      </c>
      <c r="N42" s="4" t="s">
        <v>210</v>
      </c>
      <c r="O42" s="4" t="s">
        <v>211</v>
      </c>
      <c r="P42" s="4"/>
      <c r="Q42" s="4" t="s">
        <v>75</v>
      </c>
      <c r="R42" s="11"/>
      <c r="S42" s="11" t="s">
        <v>64</v>
      </c>
      <c r="T42" s="11"/>
      <c r="U42" s="11"/>
      <c r="V42" s="11"/>
      <c r="W42" s="11"/>
      <c r="X42" s="11"/>
      <c r="Y42" s="11"/>
      <c r="Z42" s="4"/>
      <c r="AA42" s="17"/>
      <c r="AB42" s="11"/>
      <c r="AC42" s="17"/>
      <c r="AD42" s="11"/>
      <c r="AE42" s="17"/>
      <c r="AF42" s="11"/>
      <c r="AG42" s="17"/>
      <c r="AH42" s="11"/>
      <c r="AI42" s="17"/>
      <c r="AJ42" s="11"/>
      <c r="AK42" s="17"/>
      <c r="AL42" s="11"/>
      <c r="AM42" s="17"/>
      <c r="AN42" s="11"/>
      <c r="AO42" s="17"/>
      <c r="AP42" s="11"/>
      <c r="AQ42" s="17"/>
      <c r="AR42" s="11"/>
      <c r="AS42" s="17"/>
      <c r="AT42" s="11"/>
      <c r="AU42" s="17"/>
      <c r="AV42" s="11"/>
      <c r="AW42" s="17"/>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9"/>
      <c r="DD42" s="19"/>
      <c r="DE42" s="19"/>
      <c r="DF42" s="19"/>
      <c r="DG42" s="19"/>
      <c r="DH42" s="19"/>
      <c r="DI42" s="19"/>
      <c r="DJ42" s="19"/>
      <c r="DK42" s="19"/>
      <c r="DL42" s="19"/>
      <c r="DM42" s="19"/>
      <c r="DN42" s="19"/>
      <c r="DO42" s="19"/>
      <c r="DP42" s="19"/>
      <c r="DQ42" s="19"/>
      <c r="DR42" s="19"/>
    </row>
    <row r="43" ht="15.75" customHeight="1">
      <c r="A43" s="4">
        <v>1239.0</v>
      </c>
      <c r="B43" s="11">
        <v>1.0</v>
      </c>
      <c r="C43" s="11" t="s">
        <v>64</v>
      </c>
      <c r="D43" s="11">
        <v>2004.0</v>
      </c>
      <c r="E43" s="4">
        <v>6.0</v>
      </c>
      <c r="F43" s="15" t="s">
        <v>65</v>
      </c>
      <c r="G43" s="11" t="s">
        <v>103</v>
      </c>
      <c r="H43" s="11" t="s">
        <v>67</v>
      </c>
      <c r="I43" s="4" t="s">
        <v>212</v>
      </c>
      <c r="J43" s="4" t="s">
        <v>208</v>
      </c>
      <c r="K43" s="16" t="s">
        <v>70</v>
      </c>
      <c r="L43" s="11" t="s">
        <v>71</v>
      </c>
      <c r="M43" s="4" t="s">
        <v>213</v>
      </c>
      <c r="N43" s="4" t="s">
        <v>89</v>
      </c>
      <c r="O43" s="4" t="s">
        <v>211</v>
      </c>
      <c r="P43" s="4"/>
      <c r="Q43" s="4" t="s">
        <v>75</v>
      </c>
      <c r="R43" s="11"/>
      <c r="S43" s="11" t="s">
        <v>64</v>
      </c>
      <c r="T43" s="11"/>
      <c r="U43" s="11"/>
      <c r="V43" s="11"/>
      <c r="W43" s="11"/>
      <c r="X43" s="11"/>
      <c r="Y43" s="11"/>
      <c r="Z43" s="4"/>
      <c r="AA43" s="17"/>
      <c r="AB43" s="11"/>
      <c r="AC43" s="17"/>
      <c r="AD43" s="11"/>
      <c r="AE43" s="17"/>
      <c r="AF43" s="11"/>
      <c r="AG43" s="17"/>
      <c r="AH43" s="11"/>
      <c r="AI43" s="17"/>
      <c r="AJ43" s="11"/>
      <c r="AK43" s="17"/>
      <c r="AL43" s="11"/>
      <c r="AM43" s="17"/>
      <c r="AN43" s="11"/>
      <c r="AO43" s="17"/>
      <c r="AP43" s="11"/>
      <c r="AQ43" s="17"/>
      <c r="AR43" s="11"/>
      <c r="AS43" s="17"/>
      <c r="AT43" s="11"/>
      <c r="AU43" s="17"/>
      <c r="AV43" s="11"/>
      <c r="AW43" s="17"/>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9"/>
      <c r="DD43" s="19"/>
      <c r="DE43" s="19"/>
      <c r="DF43" s="19"/>
      <c r="DG43" s="19"/>
      <c r="DH43" s="19"/>
      <c r="DI43" s="19"/>
      <c r="DJ43" s="19"/>
      <c r="DK43" s="19"/>
      <c r="DL43" s="19"/>
      <c r="DM43" s="19"/>
      <c r="DN43" s="19"/>
      <c r="DO43" s="19"/>
      <c r="DP43" s="19"/>
      <c r="DQ43" s="19"/>
      <c r="DR43" s="19"/>
    </row>
    <row r="44" ht="15.75" customHeight="1">
      <c r="A44" s="4">
        <v>1239.0</v>
      </c>
      <c r="B44" s="11">
        <v>1.0</v>
      </c>
      <c r="C44" s="11" t="s">
        <v>64</v>
      </c>
      <c r="D44" s="11">
        <v>2004.0</v>
      </c>
      <c r="E44" s="4">
        <v>6.0</v>
      </c>
      <c r="F44" s="15" t="s">
        <v>65</v>
      </c>
      <c r="G44" s="11" t="s">
        <v>66</v>
      </c>
      <c r="H44" s="11" t="s">
        <v>67</v>
      </c>
      <c r="I44" s="4" t="s">
        <v>214</v>
      </c>
      <c r="J44" s="4" t="s">
        <v>215</v>
      </c>
      <c r="K44" s="16" t="s">
        <v>95</v>
      </c>
      <c r="L44" s="11" t="s">
        <v>71</v>
      </c>
      <c r="M44" s="4" t="s">
        <v>216</v>
      </c>
      <c r="N44" s="15" t="s">
        <v>217</v>
      </c>
      <c r="O44" s="4"/>
      <c r="P44" s="4" t="s">
        <v>218</v>
      </c>
      <c r="Q44" s="4" t="s">
        <v>75</v>
      </c>
      <c r="R44" s="11" t="s">
        <v>81</v>
      </c>
      <c r="S44" s="11" t="s">
        <v>64</v>
      </c>
      <c r="T44" s="11"/>
      <c r="U44" s="11"/>
      <c r="V44" s="11"/>
      <c r="W44" s="11"/>
      <c r="X44" s="11"/>
      <c r="Y44" s="11"/>
      <c r="Z44" s="15" t="s">
        <v>219</v>
      </c>
      <c r="AA44" s="17"/>
      <c r="AB44" s="11"/>
      <c r="AC44" s="17"/>
      <c r="AD44" s="11"/>
      <c r="AE44" s="17"/>
      <c r="AF44" s="11"/>
      <c r="AG44" s="17"/>
      <c r="AH44" s="11"/>
      <c r="AI44" s="17"/>
      <c r="AJ44" s="11"/>
      <c r="AK44" s="17"/>
      <c r="AL44" s="11"/>
      <c r="AM44" s="17"/>
      <c r="AN44" s="11"/>
      <c r="AO44" s="17"/>
      <c r="AP44" s="11"/>
      <c r="AQ44" s="17"/>
      <c r="AR44" s="11"/>
      <c r="AS44" s="17"/>
      <c r="AT44" s="11"/>
      <c r="AU44" s="17"/>
      <c r="AV44" s="11"/>
      <c r="AW44" s="17"/>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9"/>
      <c r="DD44" s="19"/>
      <c r="DE44" s="19"/>
      <c r="DF44" s="19"/>
      <c r="DG44" s="19"/>
      <c r="DH44" s="19"/>
      <c r="DI44" s="19"/>
      <c r="DJ44" s="19"/>
      <c r="DK44" s="19"/>
      <c r="DL44" s="19"/>
      <c r="DM44" s="19"/>
      <c r="DN44" s="19"/>
      <c r="DO44" s="19"/>
      <c r="DP44" s="19"/>
      <c r="DQ44" s="19"/>
      <c r="DR44" s="19"/>
    </row>
    <row r="45" ht="15.75" customHeight="1">
      <c r="A45" s="4">
        <v>1239.0</v>
      </c>
      <c r="B45" s="11">
        <v>1.0</v>
      </c>
      <c r="C45" s="11" t="s">
        <v>64</v>
      </c>
      <c r="D45" s="11">
        <v>2004.0</v>
      </c>
      <c r="E45" s="4">
        <v>6.0</v>
      </c>
      <c r="F45" s="15" t="s">
        <v>65</v>
      </c>
      <c r="G45" s="11" t="s">
        <v>66</v>
      </c>
      <c r="H45" s="11" t="s">
        <v>67</v>
      </c>
      <c r="I45" s="4" t="s">
        <v>214</v>
      </c>
      <c r="J45" s="4" t="s">
        <v>215</v>
      </c>
      <c r="K45" s="16" t="s">
        <v>95</v>
      </c>
      <c r="L45" s="11" t="s">
        <v>71</v>
      </c>
      <c r="M45" s="4" t="s">
        <v>220</v>
      </c>
      <c r="N45" s="15" t="s">
        <v>217</v>
      </c>
      <c r="O45" s="4"/>
      <c r="P45" s="4" t="s">
        <v>221</v>
      </c>
      <c r="Q45" s="4" t="s">
        <v>75</v>
      </c>
      <c r="R45" s="11" t="s">
        <v>84</v>
      </c>
      <c r="S45" s="11" t="s">
        <v>64</v>
      </c>
      <c r="T45" s="11"/>
      <c r="U45" s="11"/>
      <c r="V45" s="11"/>
      <c r="W45" s="11"/>
      <c r="X45" s="11"/>
      <c r="Y45" s="11"/>
      <c r="Z45" s="15" t="s">
        <v>219</v>
      </c>
      <c r="AA45" s="17"/>
      <c r="AB45" s="11"/>
      <c r="AC45" s="17"/>
      <c r="AD45" s="11"/>
      <c r="AE45" s="17"/>
      <c r="AF45" s="11"/>
      <c r="AG45" s="17"/>
      <c r="AH45" s="11"/>
      <c r="AI45" s="17"/>
      <c r="AJ45" s="11"/>
      <c r="AK45" s="17"/>
      <c r="AL45" s="11"/>
      <c r="AM45" s="17"/>
      <c r="AN45" s="11"/>
      <c r="AO45" s="17"/>
      <c r="AP45" s="11"/>
      <c r="AQ45" s="17"/>
      <c r="AR45" s="11"/>
      <c r="AS45" s="17"/>
      <c r="AT45" s="11"/>
      <c r="AU45" s="17"/>
      <c r="AV45" s="11"/>
      <c r="AW45" s="17"/>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9"/>
      <c r="DD45" s="19"/>
      <c r="DE45" s="19"/>
      <c r="DF45" s="19"/>
      <c r="DG45" s="19"/>
      <c r="DH45" s="19"/>
      <c r="DI45" s="19"/>
      <c r="DJ45" s="19"/>
      <c r="DK45" s="19"/>
      <c r="DL45" s="19"/>
      <c r="DM45" s="19"/>
      <c r="DN45" s="19"/>
      <c r="DO45" s="19"/>
      <c r="DP45" s="19"/>
      <c r="DQ45" s="19"/>
      <c r="DR45" s="19"/>
    </row>
    <row r="46" ht="15.75" customHeight="1">
      <c r="A46" s="4">
        <v>1239.0</v>
      </c>
      <c r="B46" s="11">
        <v>1.0</v>
      </c>
      <c r="C46" s="11" t="s">
        <v>64</v>
      </c>
      <c r="D46" s="11">
        <v>2004.0</v>
      </c>
      <c r="E46" s="4">
        <v>6.0</v>
      </c>
      <c r="F46" s="15" t="s">
        <v>65</v>
      </c>
      <c r="G46" s="11" t="s">
        <v>66</v>
      </c>
      <c r="H46" s="11" t="s">
        <v>104</v>
      </c>
      <c r="I46" s="4" t="s">
        <v>222</v>
      </c>
      <c r="J46" s="4" t="s">
        <v>223</v>
      </c>
      <c r="K46" s="16" t="s">
        <v>70</v>
      </c>
      <c r="L46" s="11" t="s">
        <v>71</v>
      </c>
      <c r="M46" s="4" t="s">
        <v>224</v>
      </c>
      <c r="N46" s="4" t="s">
        <v>80</v>
      </c>
      <c r="O46" s="4"/>
      <c r="P46" s="4"/>
      <c r="Q46" s="4" t="s">
        <v>225</v>
      </c>
      <c r="R46" s="11" t="s">
        <v>81</v>
      </c>
      <c r="S46" s="11" t="s">
        <v>64</v>
      </c>
      <c r="T46" s="11"/>
      <c r="U46" s="11"/>
      <c r="V46" s="11"/>
      <c r="W46" s="11"/>
      <c r="X46" s="11"/>
      <c r="Y46" s="11"/>
      <c r="Z46" s="15" t="s">
        <v>226</v>
      </c>
      <c r="AA46" s="17"/>
      <c r="AB46" s="11"/>
      <c r="AC46" s="17"/>
      <c r="AD46" s="11"/>
      <c r="AE46" s="17"/>
      <c r="AF46" s="11"/>
      <c r="AG46" s="17"/>
      <c r="AH46" s="11"/>
      <c r="AI46" s="17"/>
      <c r="AJ46" s="11"/>
      <c r="AK46" s="17"/>
      <c r="AL46" s="11"/>
      <c r="AM46" s="17"/>
      <c r="AN46" s="11"/>
      <c r="AO46" s="17"/>
      <c r="AP46" s="11"/>
      <c r="AQ46" s="17"/>
      <c r="AR46" s="11"/>
      <c r="AS46" s="17"/>
      <c r="AT46" s="11"/>
      <c r="AU46" s="17"/>
      <c r="AV46" s="11"/>
      <c r="AW46" s="17"/>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9"/>
      <c r="DD46" s="19"/>
      <c r="DE46" s="19"/>
      <c r="DF46" s="19"/>
      <c r="DG46" s="19"/>
      <c r="DH46" s="19"/>
      <c r="DI46" s="19"/>
      <c r="DJ46" s="19"/>
      <c r="DK46" s="19"/>
      <c r="DL46" s="19"/>
      <c r="DM46" s="19"/>
      <c r="DN46" s="19"/>
      <c r="DO46" s="19"/>
      <c r="DP46" s="19"/>
      <c r="DQ46" s="19"/>
      <c r="DR46" s="19"/>
    </row>
    <row r="47" ht="15.75" customHeight="1">
      <c r="A47" s="4">
        <v>1239.0</v>
      </c>
      <c r="B47" s="11">
        <v>1.0</v>
      </c>
      <c r="C47" s="11" t="s">
        <v>64</v>
      </c>
      <c r="D47" s="11">
        <v>2004.0</v>
      </c>
      <c r="E47" s="4">
        <v>6.0</v>
      </c>
      <c r="F47" s="15" t="s">
        <v>65</v>
      </c>
      <c r="G47" s="11" t="s">
        <v>66</v>
      </c>
      <c r="H47" s="11" t="s">
        <v>104</v>
      </c>
      <c r="I47" s="4" t="s">
        <v>222</v>
      </c>
      <c r="J47" s="4" t="s">
        <v>223</v>
      </c>
      <c r="K47" s="16" t="s">
        <v>70</v>
      </c>
      <c r="L47" s="11" t="s">
        <v>71</v>
      </c>
      <c r="M47" s="4" t="s">
        <v>224</v>
      </c>
      <c r="N47" s="4" t="s">
        <v>80</v>
      </c>
      <c r="O47" s="4"/>
      <c r="P47" s="4"/>
      <c r="Q47" s="4" t="s">
        <v>227</v>
      </c>
      <c r="R47" s="11" t="s">
        <v>84</v>
      </c>
      <c r="S47" s="11" t="s">
        <v>64</v>
      </c>
      <c r="T47" s="11"/>
      <c r="U47" s="11"/>
      <c r="V47" s="11"/>
      <c r="W47" s="11"/>
      <c r="X47" s="11"/>
      <c r="Y47" s="11"/>
      <c r="Z47" s="15" t="s">
        <v>226</v>
      </c>
      <c r="AA47" s="17"/>
      <c r="AB47" s="11"/>
      <c r="AC47" s="17"/>
      <c r="AD47" s="11"/>
      <c r="AE47" s="17"/>
      <c r="AF47" s="11"/>
      <c r="AG47" s="17"/>
      <c r="AH47" s="11"/>
      <c r="AI47" s="17"/>
      <c r="AJ47" s="11"/>
      <c r="AK47" s="17"/>
      <c r="AL47" s="11"/>
      <c r="AM47" s="17"/>
      <c r="AN47" s="11"/>
      <c r="AO47" s="17"/>
      <c r="AP47" s="11"/>
      <c r="AQ47" s="17"/>
      <c r="AR47" s="11"/>
      <c r="AS47" s="17"/>
      <c r="AT47" s="11"/>
      <c r="AU47" s="17"/>
      <c r="AV47" s="11"/>
      <c r="AW47" s="17"/>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9"/>
      <c r="DD47" s="19"/>
      <c r="DE47" s="19"/>
      <c r="DF47" s="19"/>
      <c r="DG47" s="19"/>
      <c r="DH47" s="19"/>
      <c r="DI47" s="19"/>
      <c r="DJ47" s="19"/>
      <c r="DK47" s="19"/>
      <c r="DL47" s="19"/>
      <c r="DM47" s="19"/>
      <c r="DN47" s="19"/>
      <c r="DO47" s="19"/>
      <c r="DP47" s="19"/>
      <c r="DQ47" s="19"/>
      <c r="DR47" s="19"/>
    </row>
    <row r="48" ht="15.75" customHeight="1">
      <c r="A48" s="4">
        <v>1239.0</v>
      </c>
      <c r="B48" s="11">
        <v>1.0</v>
      </c>
      <c r="C48" s="11" t="s">
        <v>64</v>
      </c>
      <c r="D48" s="11">
        <v>2004.0</v>
      </c>
      <c r="E48" s="4">
        <v>6.0</v>
      </c>
      <c r="F48" s="15" t="s">
        <v>65</v>
      </c>
      <c r="G48" s="11" t="s">
        <v>66</v>
      </c>
      <c r="H48" s="11" t="s">
        <v>104</v>
      </c>
      <c r="I48" s="4" t="s">
        <v>228</v>
      </c>
      <c r="J48" s="4" t="s">
        <v>223</v>
      </c>
      <c r="K48" s="16" t="s">
        <v>70</v>
      </c>
      <c r="L48" s="11" t="s">
        <v>71</v>
      </c>
      <c r="M48" s="4" t="s">
        <v>229</v>
      </c>
      <c r="N48" s="4" t="s">
        <v>80</v>
      </c>
      <c r="O48" s="4"/>
      <c r="P48" s="4"/>
      <c r="Q48" s="4" t="s">
        <v>75</v>
      </c>
      <c r="R48" s="11" t="s">
        <v>81</v>
      </c>
      <c r="S48" s="11" t="s">
        <v>64</v>
      </c>
      <c r="T48" s="11"/>
      <c r="U48" s="11"/>
      <c r="V48" s="11"/>
      <c r="W48" s="11"/>
      <c r="X48" s="11"/>
      <c r="Y48" s="11"/>
      <c r="Z48" s="15" t="s">
        <v>226</v>
      </c>
      <c r="AA48" s="17"/>
      <c r="AB48" s="11"/>
      <c r="AC48" s="17"/>
      <c r="AD48" s="11"/>
      <c r="AE48" s="17"/>
      <c r="AF48" s="11"/>
      <c r="AG48" s="17"/>
      <c r="AH48" s="11"/>
      <c r="AI48" s="17"/>
      <c r="AJ48" s="11"/>
      <c r="AK48" s="17"/>
      <c r="AL48" s="11"/>
      <c r="AM48" s="17"/>
      <c r="AN48" s="11"/>
      <c r="AO48" s="17"/>
      <c r="AP48" s="11"/>
      <c r="AQ48" s="17"/>
      <c r="AR48" s="11"/>
      <c r="AS48" s="17"/>
      <c r="AT48" s="11"/>
      <c r="AU48" s="17"/>
      <c r="AV48" s="11"/>
      <c r="AW48" s="17"/>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9"/>
      <c r="DD48" s="19"/>
      <c r="DE48" s="19"/>
      <c r="DF48" s="19"/>
      <c r="DG48" s="19"/>
      <c r="DH48" s="19"/>
      <c r="DI48" s="19"/>
      <c r="DJ48" s="19"/>
      <c r="DK48" s="19"/>
      <c r="DL48" s="19"/>
      <c r="DM48" s="19"/>
      <c r="DN48" s="19"/>
      <c r="DO48" s="19"/>
      <c r="DP48" s="19"/>
      <c r="DQ48" s="19"/>
      <c r="DR48" s="19"/>
    </row>
    <row r="49" ht="15.75" customHeight="1">
      <c r="A49" s="4">
        <v>1239.0</v>
      </c>
      <c r="B49" s="11">
        <v>1.0</v>
      </c>
      <c r="C49" s="11" t="s">
        <v>64</v>
      </c>
      <c r="D49" s="11">
        <v>2004.0</v>
      </c>
      <c r="E49" s="4">
        <v>6.0</v>
      </c>
      <c r="F49" s="15" t="s">
        <v>65</v>
      </c>
      <c r="G49" s="11" t="s">
        <v>66</v>
      </c>
      <c r="H49" s="11" t="s">
        <v>104</v>
      </c>
      <c r="I49" s="4" t="s">
        <v>228</v>
      </c>
      <c r="J49" s="4" t="s">
        <v>223</v>
      </c>
      <c r="K49" s="16" t="s">
        <v>70</v>
      </c>
      <c r="L49" s="11" t="s">
        <v>71</v>
      </c>
      <c r="M49" s="4" t="s">
        <v>230</v>
      </c>
      <c r="N49" s="4" t="s">
        <v>80</v>
      </c>
      <c r="O49" s="4"/>
      <c r="P49" s="4"/>
      <c r="Q49" s="4" t="s">
        <v>75</v>
      </c>
      <c r="R49" s="11" t="s">
        <v>84</v>
      </c>
      <c r="S49" s="11" t="s">
        <v>64</v>
      </c>
      <c r="T49" s="11"/>
      <c r="U49" s="11"/>
      <c r="V49" s="11"/>
      <c r="W49" s="11"/>
      <c r="X49" s="11"/>
      <c r="Y49" s="11"/>
      <c r="Z49" s="15" t="s">
        <v>226</v>
      </c>
      <c r="AA49" s="17"/>
      <c r="AB49" s="11"/>
      <c r="AC49" s="17"/>
      <c r="AD49" s="11"/>
      <c r="AE49" s="17"/>
      <c r="AF49" s="11"/>
      <c r="AG49" s="17"/>
      <c r="AH49" s="11"/>
      <c r="AI49" s="17"/>
      <c r="AJ49" s="11"/>
      <c r="AK49" s="17"/>
      <c r="AL49" s="11"/>
      <c r="AM49" s="17"/>
      <c r="AN49" s="11"/>
      <c r="AO49" s="17"/>
      <c r="AP49" s="11"/>
      <c r="AQ49" s="17"/>
      <c r="AR49" s="11"/>
      <c r="AS49" s="17"/>
      <c r="AT49" s="11"/>
      <c r="AU49" s="17"/>
      <c r="AV49" s="11"/>
      <c r="AW49" s="17"/>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9"/>
      <c r="DD49" s="19"/>
      <c r="DE49" s="19"/>
      <c r="DF49" s="19"/>
      <c r="DG49" s="19"/>
      <c r="DH49" s="19"/>
      <c r="DI49" s="19"/>
      <c r="DJ49" s="19"/>
      <c r="DK49" s="19"/>
      <c r="DL49" s="19"/>
      <c r="DM49" s="19"/>
      <c r="DN49" s="19"/>
      <c r="DO49" s="19"/>
      <c r="DP49" s="19"/>
      <c r="DQ49" s="19"/>
      <c r="DR49" s="19"/>
    </row>
    <row r="50" ht="15.75" customHeight="1">
      <c r="A50" s="4">
        <v>1239.0</v>
      </c>
      <c r="B50" s="11">
        <v>1.0</v>
      </c>
      <c r="C50" s="11" t="s">
        <v>64</v>
      </c>
      <c r="D50" s="11">
        <v>2004.0</v>
      </c>
      <c r="E50" s="4">
        <v>6.0</v>
      </c>
      <c r="F50" s="15" t="s">
        <v>65</v>
      </c>
      <c r="G50" s="11" t="s">
        <v>66</v>
      </c>
      <c r="H50" s="11" t="s">
        <v>104</v>
      </c>
      <c r="I50" s="4" t="s">
        <v>228</v>
      </c>
      <c r="J50" s="4" t="s">
        <v>223</v>
      </c>
      <c r="K50" s="16" t="s">
        <v>70</v>
      </c>
      <c r="L50" s="11" t="s">
        <v>71</v>
      </c>
      <c r="M50" s="4" t="s">
        <v>231</v>
      </c>
      <c r="N50" s="4" t="s">
        <v>80</v>
      </c>
      <c r="O50" s="4"/>
      <c r="P50" s="4"/>
      <c r="Q50" s="4" t="s">
        <v>75</v>
      </c>
      <c r="R50" s="11" t="s">
        <v>112</v>
      </c>
      <c r="S50" s="11" t="s">
        <v>64</v>
      </c>
      <c r="T50" s="11"/>
      <c r="U50" s="11"/>
      <c r="V50" s="11"/>
      <c r="W50" s="11"/>
      <c r="X50" s="11"/>
      <c r="Y50" s="11"/>
      <c r="Z50" s="15" t="s">
        <v>226</v>
      </c>
      <c r="AA50" s="17"/>
      <c r="AB50" s="11"/>
      <c r="AC50" s="17"/>
      <c r="AD50" s="11"/>
      <c r="AE50" s="17"/>
      <c r="AF50" s="11"/>
      <c r="AG50" s="17"/>
      <c r="AH50" s="11"/>
      <c r="AI50" s="17"/>
      <c r="AJ50" s="11"/>
      <c r="AK50" s="17"/>
      <c r="AL50" s="11"/>
      <c r="AM50" s="17"/>
      <c r="AN50" s="11"/>
      <c r="AO50" s="17"/>
      <c r="AP50" s="11"/>
      <c r="AQ50" s="17"/>
      <c r="AR50" s="11"/>
      <c r="AS50" s="17"/>
      <c r="AT50" s="11"/>
      <c r="AU50" s="17"/>
      <c r="AV50" s="11"/>
      <c r="AW50" s="17"/>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9"/>
      <c r="DD50" s="19"/>
      <c r="DE50" s="19"/>
      <c r="DF50" s="19"/>
      <c r="DG50" s="19"/>
      <c r="DH50" s="19"/>
      <c r="DI50" s="19"/>
      <c r="DJ50" s="19"/>
      <c r="DK50" s="19"/>
      <c r="DL50" s="19"/>
      <c r="DM50" s="19"/>
      <c r="DN50" s="19"/>
      <c r="DO50" s="19"/>
      <c r="DP50" s="19"/>
      <c r="DQ50" s="19"/>
      <c r="DR50" s="19"/>
    </row>
    <row r="51" ht="15.75" customHeight="1">
      <c r="A51" s="4">
        <v>1239.0</v>
      </c>
      <c r="B51" s="11">
        <v>1.0</v>
      </c>
      <c r="C51" s="11" t="s">
        <v>64</v>
      </c>
      <c r="D51" s="11">
        <v>2004.0</v>
      </c>
      <c r="E51" s="4">
        <v>6.0</v>
      </c>
      <c r="F51" s="15" t="s">
        <v>65</v>
      </c>
      <c r="G51" s="11" t="s">
        <v>66</v>
      </c>
      <c r="H51" s="11" t="s">
        <v>67</v>
      </c>
      <c r="I51" s="4" t="s">
        <v>232</v>
      </c>
      <c r="J51" s="4" t="s">
        <v>233</v>
      </c>
      <c r="K51" s="16" t="s">
        <v>70</v>
      </c>
      <c r="L51" s="11" t="s">
        <v>71</v>
      </c>
      <c r="M51" s="4" t="s">
        <v>234</v>
      </c>
      <c r="N51" s="15" t="s">
        <v>235</v>
      </c>
      <c r="O51" s="4"/>
      <c r="P51" s="4"/>
      <c r="Q51" s="4" t="s">
        <v>236</v>
      </c>
      <c r="R51" s="11"/>
      <c r="S51" s="11" t="s">
        <v>64</v>
      </c>
      <c r="T51" s="11"/>
      <c r="U51" s="11"/>
      <c r="V51" s="11"/>
      <c r="W51" s="11"/>
      <c r="X51" s="11"/>
      <c r="Y51" s="11"/>
      <c r="Z51" s="15" t="s">
        <v>226</v>
      </c>
      <c r="AA51" s="17"/>
      <c r="AB51" s="11"/>
      <c r="AC51" s="17"/>
      <c r="AD51" s="11"/>
      <c r="AE51" s="17"/>
      <c r="AF51" s="11"/>
      <c r="AG51" s="17"/>
      <c r="AH51" s="11"/>
      <c r="AI51" s="17"/>
      <c r="AJ51" s="11"/>
      <c r="AK51" s="17"/>
      <c r="AL51" s="11"/>
      <c r="AM51" s="17"/>
      <c r="AN51" s="11"/>
      <c r="AO51" s="17"/>
      <c r="AP51" s="11"/>
      <c r="AQ51" s="17"/>
      <c r="AR51" s="11"/>
      <c r="AS51" s="17"/>
      <c r="AT51" s="11"/>
      <c r="AU51" s="17"/>
      <c r="AV51" s="11"/>
      <c r="AW51" s="17"/>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9"/>
      <c r="DD51" s="19"/>
      <c r="DE51" s="19"/>
      <c r="DF51" s="19"/>
      <c r="DG51" s="19"/>
      <c r="DH51" s="19"/>
      <c r="DI51" s="19"/>
      <c r="DJ51" s="19"/>
      <c r="DK51" s="19"/>
      <c r="DL51" s="19"/>
      <c r="DM51" s="19"/>
      <c r="DN51" s="19"/>
      <c r="DO51" s="19"/>
      <c r="DP51" s="19"/>
      <c r="DQ51" s="19"/>
      <c r="DR51" s="19"/>
    </row>
    <row r="52" ht="15.75" customHeight="1">
      <c r="A52" s="4">
        <v>1239.0</v>
      </c>
      <c r="B52" s="11">
        <v>1.0</v>
      </c>
      <c r="C52" s="11" t="s">
        <v>64</v>
      </c>
      <c r="D52" s="11">
        <v>2004.0</v>
      </c>
      <c r="E52" s="4">
        <v>6.0</v>
      </c>
      <c r="F52" s="15" t="s">
        <v>65</v>
      </c>
      <c r="G52" s="11" t="s">
        <v>66</v>
      </c>
      <c r="H52" s="11" t="s">
        <v>67</v>
      </c>
      <c r="I52" s="4" t="s">
        <v>237</v>
      </c>
      <c r="J52" s="4" t="s">
        <v>233</v>
      </c>
      <c r="K52" s="16" t="s">
        <v>70</v>
      </c>
      <c r="L52" s="11" t="s">
        <v>71</v>
      </c>
      <c r="M52" s="4" t="s">
        <v>238</v>
      </c>
      <c r="N52" s="15" t="s">
        <v>239</v>
      </c>
      <c r="O52" s="4"/>
      <c r="P52" s="4"/>
      <c r="Q52" s="4" t="s">
        <v>75</v>
      </c>
      <c r="R52" s="11"/>
      <c r="S52" s="11" t="s">
        <v>64</v>
      </c>
      <c r="T52" s="11"/>
      <c r="U52" s="11"/>
      <c r="V52" s="11"/>
      <c r="W52" s="11"/>
      <c r="X52" s="11"/>
      <c r="Y52" s="11"/>
      <c r="Z52" s="15" t="s">
        <v>226</v>
      </c>
      <c r="AA52" s="17"/>
      <c r="AB52" s="11"/>
      <c r="AC52" s="17"/>
      <c r="AD52" s="11"/>
      <c r="AE52" s="17"/>
      <c r="AF52" s="11"/>
      <c r="AG52" s="17"/>
      <c r="AH52" s="11"/>
      <c r="AI52" s="17"/>
      <c r="AJ52" s="11"/>
      <c r="AK52" s="17"/>
      <c r="AL52" s="11"/>
      <c r="AM52" s="17"/>
      <c r="AN52" s="11"/>
      <c r="AO52" s="17"/>
      <c r="AP52" s="11"/>
      <c r="AQ52" s="17"/>
      <c r="AR52" s="11"/>
      <c r="AS52" s="17"/>
      <c r="AT52" s="11"/>
      <c r="AU52" s="17"/>
      <c r="AV52" s="11"/>
      <c r="AW52" s="17"/>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9"/>
      <c r="DD52" s="19"/>
      <c r="DE52" s="19"/>
      <c r="DF52" s="19"/>
      <c r="DG52" s="19"/>
      <c r="DH52" s="19"/>
      <c r="DI52" s="19"/>
      <c r="DJ52" s="19"/>
      <c r="DK52" s="19"/>
      <c r="DL52" s="19"/>
      <c r="DM52" s="19"/>
      <c r="DN52" s="19"/>
      <c r="DO52" s="19"/>
      <c r="DP52" s="19"/>
      <c r="DQ52" s="19"/>
      <c r="DR52" s="19"/>
    </row>
    <row r="53" ht="15.75" customHeight="1">
      <c r="A53" s="4">
        <v>1239.0</v>
      </c>
      <c r="B53" s="11">
        <v>1.0</v>
      </c>
      <c r="C53" s="11" t="s">
        <v>64</v>
      </c>
      <c r="D53" s="11">
        <v>2004.0</v>
      </c>
      <c r="E53" s="4">
        <v>6.0</v>
      </c>
      <c r="F53" s="15" t="s">
        <v>65</v>
      </c>
      <c r="G53" s="11" t="s">
        <v>66</v>
      </c>
      <c r="H53" s="11" t="s">
        <v>67</v>
      </c>
      <c r="I53" s="4" t="s">
        <v>240</v>
      </c>
      <c r="J53" s="4" t="s">
        <v>233</v>
      </c>
      <c r="K53" s="16" t="s">
        <v>70</v>
      </c>
      <c r="L53" s="11" t="s">
        <v>71</v>
      </c>
      <c r="M53" s="4" t="s">
        <v>241</v>
      </c>
      <c r="N53" s="15" t="s">
        <v>239</v>
      </c>
      <c r="O53" s="4"/>
      <c r="P53" s="4"/>
      <c r="Q53" s="4" t="s">
        <v>75</v>
      </c>
      <c r="R53" s="11"/>
      <c r="S53" s="11" t="s">
        <v>64</v>
      </c>
      <c r="T53" s="11"/>
      <c r="U53" s="11"/>
      <c r="V53" s="11"/>
      <c r="W53" s="11"/>
      <c r="X53" s="11"/>
      <c r="Y53" s="11"/>
      <c r="Z53" s="15" t="s">
        <v>226</v>
      </c>
      <c r="AA53" s="17"/>
      <c r="AB53" s="11"/>
      <c r="AC53" s="17"/>
      <c r="AD53" s="11"/>
      <c r="AE53" s="17"/>
      <c r="AF53" s="11"/>
      <c r="AG53" s="17"/>
      <c r="AH53" s="11"/>
      <c r="AI53" s="17"/>
      <c r="AJ53" s="11"/>
      <c r="AK53" s="17"/>
      <c r="AL53" s="11"/>
      <c r="AM53" s="17"/>
      <c r="AN53" s="11"/>
      <c r="AO53" s="17"/>
      <c r="AP53" s="11"/>
      <c r="AQ53" s="17"/>
      <c r="AR53" s="11"/>
      <c r="AS53" s="17"/>
      <c r="AT53" s="11"/>
      <c r="AU53" s="17"/>
      <c r="AV53" s="11"/>
      <c r="AW53" s="17"/>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9"/>
      <c r="DD53" s="19"/>
      <c r="DE53" s="19"/>
      <c r="DF53" s="19"/>
      <c r="DG53" s="19"/>
      <c r="DH53" s="19"/>
      <c r="DI53" s="19"/>
      <c r="DJ53" s="19"/>
      <c r="DK53" s="19"/>
      <c r="DL53" s="19"/>
      <c r="DM53" s="19"/>
      <c r="DN53" s="19"/>
      <c r="DO53" s="19"/>
      <c r="DP53" s="19"/>
      <c r="DQ53" s="19"/>
      <c r="DR53" s="19"/>
    </row>
    <row r="54" ht="15.75" customHeight="1">
      <c r="A54" s="4">
        <v>1239.0</v>
      </c>
      <c r="B54" s="11">
        <v>1.0</v>
      </c>
      <c r="C54" s="11" t="s">
        <v>64</v>
      </c>
      <c r="D54" s="11">
        <v>2004.0</v>
      </c>
      <c r="E54" s="4">
        <v>6.0</v>
      </c>
      <c r="F54" s="15" t="s">
        <v>65</v>
      </c>
      <c r="G54" s="11" t="s">
        <v>66</v>
      </c>
      <c r="H54" s="11" t="s">
        <v>67</v>
      </c>
      <c r="I54" s="4" t="s">
        <v>242</v>
      </c>
      <c r="J54" s="4" t="s">
        <v>243</v>
      </c>
      <c r="K54" s="16" t="s">
        <v>70</v>
      </c>
      <c r="L54" s="11" t="s">
        <v>71</v>
      </c>
      <c r="M54" s="15" t="s">
        <v>244</v>
      </c>
      <c r="N54" s="15" t="s">
        <v>245</v>
      </c>
      <c r="O54" s="4"/>
      <c r="P54" s="4"/>
      <c r="Q54" s="4" t="s">
        <v>246</v>
      </c>
      <c r="R54" s="11"/>
      <c r="S54" s="11" t="s">
        <v>64</v>
      </c>
      <c r="T54" s="11"/>
      <c r="U54" s="11"/>
      <c r="V54" s="11"/>
      <c r="W54" s="11"/>
      <c r="X54" s="11"/>
      <c r="Y54" s="11"/>
      <c r="Z54" s="15" t="s">
        <v>226</v>
      </c>
      <c r="AA54" s="17"/>
      <c r="AB54" s="11"/>
      <c r="AC54" s="17"/>
      <c r="AD54" s="11"/>
      <c r="AE54" s="17"/>
      <c r="AF54" s="11"/>
      <c r="AG54" s="17"/>
      <c r="AH54" s="11"/>
      <c r="AI54" s="17"/>
      <c r="AJ54" s="11"/>
      <c r="AK54" s="17"/>
      <c r="AL54" s="11"/>
      <c r="AM54" s="17"/>
      <c r="AN54" s="11"/>
      <c r="AO54" s="17"/>
      <c r="AP54" s="11"/>
      <c r="AQ54" s="17"/>
      <c r="AR54" s="11"/>
      <c r="AS54" s="17"/>
      <c r="AT54" s="11"/>
      <c r="AU54" s="17"/>
      <c r="AV54" s="11"/>
      <c r="AW54" s="17"/>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9"/>
      <c r="DD54" s="19"/>
      <c r="DE54" s="19"/>
      <c r="DF54" s="19"/>
      <c r="DG54" s="19"/>
      <c r="DH54" s="19"/>
      <c r="DI54" s="19"/>
      <c r="DJ54" s="19"/>
      <c r="DK54" s="19"/>
      <c r="DL54" s="19"/>
      <c r="DM54" s="19"/>
      <c r="DN54" s="19"/>
      <c r="DO54" s="19"/>
      <c r="DP54" s="19"/>
      <c r="DQ54" s="19"/>
      <c r="DR54" s="19"/>
    </row>
    <row r="55" ht="15.75" customHeight="1">
      <c r="A55" s="4">
        <v>1239.0</v>
      </c>
      <c r="B55" s="11">
        <v>1.0</v>
      </c>
      <c r="C55" s="11" t="s">
        <v>64</v>
      </c>
      <c r="D55" s="11">
        <v>2004.0</v>
      </c>
      <c r="E55" s="4">
        <v>6.0</v>
      </c>
      <c r="F55" s="15" t="s">
        <v>65</v>
      </c>
      <c r="G55" s="11" t="s">
        <v>66</v>
      </c>
      <c r="H55" s="11" t="s">
        <v>67</v>
      </c>
      <c r="I55" s="4" t="s">
        <v>242</v>
      </c>
      <c r="J55" s="4" t="s">
        <v>243</v>
      </c>
      <c r="K55" s="16" t="s">
        <v>70</v>
      </c>
      <c r="L55" s="11" t="s">
        <v>71</v>
      </c>
      <c r="M55" s="15" t="s">
        <v>247</v>
      </c>
      <c r="N55" s="15" t="s">
        <v>248</v>
      </c>
      <c r="O55" s="4"/>
      <c r="P55" s="4"/>
      <c r="Q55" s="4" t="s">
        <v>246</v>
      </c>
      <c r="R55" s="11"/>
      <c r="S55" s="11" t="s">
        <v>64</v>
      </c>
      <c r="T55" s="11"/>
      <c r="U55" s="11"/>
      <c r="V55" s="11"/>
      <c r="W55" s="11"/>
      <c r="X55" s="11"/>
      <c r="Y55" s="11"/>
      <c r="Z55" s="15" t="s">
        <v>226</v>
      </c>
      <c r="AA55" s="17"/>
      <c r="AB55" s="11"/>
      <c r="AC55" s="17"/>
      <c r="AD55" s="11"/>
      <c r="AE55" s="17"/>
      <c r="AF55" s="11"/>
      <c r="AG55" s="17"/>
      <c r="AH55" s="11"/>
      <c r="AI55" s="17"/>
      <c r="AJ55" s="11"/>
      <c r="AK55" s="17"/>
      <c r="AL55" s="11"/>
      <c r="AM55" s="17"/>
      <c r="AN55" s="11"/>
      <c r="AO55" s="17"/>
      <c r="AP55" s="11"/>
      <c r="AQ55" s="17"/>
      <c r="AR55" s="11"/>
      <c r="AS55" s="17"/>
      <c r="AT55" s="11"/>
      <c r="AU55" s="17"/>
      <c r="AV55" s="11"/>
      <c r="AW55" s="17"/>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9"/>
      <c r="DD55" s="19"/>
      <c r="DE55" s="19"/>
      <c r="DF55" s="19"/>
      <c r="DG55" s="19"/>
      <c r="DH55" s="19"/>
      <c r="DI55" s="19"/>
      <c r="DJ55" s="19"/>
      <c r="DK55" s="19"/>
      <c r="DL55" s="19"/>
      <c r="DM55" s="19"/>
      <c r="DN55" s="19"/>
      <c r="DO55" s="19"/>
      <c r="DP55" s="19"/>
      <c r="DQ55" s="19"/>
      <c r="DR55" s="19"/>
    </row>
    <row r="56" ht="15.75" customHeight="1">
      <c r="A56" s="4">
        <v>1239.0</v>
      </c>
      <c r="B56" s="11">
        <v>1.0</v>
      </c>
      <c r="C56" s="11" t="s">
        <v>64</v>
      </c>
      <c r="D56" s="11">
        <v>2004.0</v>
      </c>
      <c r="E56" s="4">
        <v>6.0</v>
      </c>
      <c r="F56" s="15" t="s">
        <v>65</v>
      </c>
      <c r="G56" s="11" t="s">
        <v>66</v>
      </c>
      <c r="H56" s="11" t="s">
        <v>67</v>
      </c>
      <c r="I56" s="15" t="s">
        <v>249</v>
      </c>
      <c r="J56" s="15" t="s">
        <v>250</v>
      </c>
      <c r="K56" s="16" t="s">
        <v>95</v>
      </c>
      <c r="L56" s="16" t="s">
        <v>133</v>
      </c>
      <c r="M56" s="4"/>
      <c r="N56" s="15"/>
      <c r="O56" s="4"/>
      <c r="P56" s="4"/>
      <c r="Q56" s="4"/>
      <c r="R56" s="11"/>
      <c r="S56" s="11"/>
      <c r="T56" s="11"/>
      <c r="U56" s="11"/>
      <c r="V56" s="11"/>
      <c r="W56" s="11"/>
      <c r="X56" s="11"/>
      <c r="Y56" s="11"/>
      <c r="Z56" s="15" t="s">
        <v>251</v>
      </c>
      <c r="AA56" s="17"/>
      <c r="AB56" s="11"/>
      <c r="AC56" s="17"/>
      <c r="AD56" s="11"/>
      <c r="AE56" s="17"/>
      <c r="AF56" s="11"/>
      <c r="AG56" s="17"/>
      <c r="AH56" s="11"/>
      <c r="AI56" s="17"/>
      <c r="AJ56" s="11"/>
      <c r="AK56" s="17"/>
      <c r="AL56" s="11"/>
      <c r="AM56" s="17"/>
      <c r="AN56" s="11"/>
      <c r="AO56" s="17"/>
      <c r="AP56" s="11"/>
      <c r="AQ56" s="17"/>
      <c r="AR56" s="11"/>
      <c r="AS56" s="17"/>
      <c r="AT56" s="11"/>
      <c r="AU56" s="17"/>
      <c r="AV56" s="11"/>
      <c r="AW56" s="17"/>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9"/>
      <c r="DD56" s="19"/>
      <c r="DE56" s="19"/>
      <c r="DF56" s="19"/>
      <c r="DG56" s="19"/>
      <c r="DH56" s="19"/>
      <c r="DI56" s="19"/>
      <c r="DJ56" s="19"/>
      <c r="DK56" s="19"/>
      <c r="DL56" s="19"/>
      <c r="DM56" s="19"/>
      <c r="DN56" s="19"/>
      <c r="DO56" s="19"/>
      <c r="DP56" s="19"/>
      <c r="DQ56" s="19"/>
      <c r="DR56" s="19"/>
    </row>
    <row r="57" ht="15.75" customHeight="1">
      <c r="A57" s="4">
        <v>1239.0</v>
      </c>
      <c r="B57" s="11">
        <v>1.0</v>
      </c>
      <c r="C57" s="11" t="s">
        <v>64</v>
      </c>
      <c r="D57" s="11">
        <v>2004.0</v>
      </c>
      <c r="E57" s="4">
        <v>6.0</v>
      </c>
      <c r="F57" s="15" t="s">
        <v>65</v>
      </c>
      <c r="G57" s="11" t="s">
        <v>66</v>
      </c>
      <c r="H57" s="11" t="s">
        <v>67</v>
      </c>
      <c r="I57" s="15">
        <v>14.4</v>
      </c>
      <c r="J57" s="15" t="s">
        <v>252</v>
      </c>
      <c r="K57" s="16" t="s">
        <v>95</v>
      </c>
      <c r="L57" s="16" t="s">
        <v>71</v>
      </c>
      <c r="M57" s="4"/>
      <c r="N57" s="15"/>
      <c r="O57" s="4"/>
      <c r="P57" s="4"/>
      <c r="Q57" s="4"/>
      <c r="R57" s="11"/>
      <c r="S57" s="11"/>
      <c r="T57" s="11"/>
      <c r="U57" s="11"/>
      <c r="V57" s="11"/>
      <c r="W57" s="11"/>
      <c r="X57" s="11"/>
      <c r="Y57" s="11"/>
      <c r="Z57" s="15" t="s">
        <v>251</v>
      </c>
      <c r="AA57" s="17"/>
      <c r="AB57" s="11"/>
      <c r="AC57" s="17"/>
      <c r="AD57" s="11"/>
      <c r="AE57" s="17"/>
      <c r="AF57" s="11"/>
      <c r="AG57" s="17"/>
      <c r="AH57" s="11"/>
      <c r="AI57" s="17"/>
      <c r="AJ57" s="11"/>
      <c r="AK57" s="17"/>
      <c r="AL57" s="11"/>
      <c r="AM57" s="17"/>
      <c r="AN57" s="11"/>
      <c r="AO57" s="17"/>
      <c r="AP57" s="11"/>
      <c r="AQ57" s="17"/>
      <c r="AR57" s="11"/>
      <c r="AS57" s="17"/>
      <c r="AT57" s="11"/>
      <c r="AU57" s="17"/>
      <c r="AV57" s="11"/>
      <c r="AW57" s="17"/>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9"/>
      <c r="DD57" s="19"/>
      <c r="DE57" s="19"/>
      <c r="DF57" s="19"/>
      <c r="DG57" s="19"/>
      <c r="DH57" s="19"/>
      <c r="DI57" s="19"/>
      <c r="DJ57" s="19"/>
      <c r="DK57" s="19"/>
      <c r="DL57" s="19"/>
      <c r="DM57" s="19"/>
      <c r="DN57" s="19"/>
      <c r="DO57" s="19"/>
      <c r="DP57" s="19"/>
      <c r="DQ57" s="19"/>
      <c r="DR57" s="19"/>
    </row>
    <row r="58" ht="15.75" customHeight="1">
      <c r="A58" s="4">
        <v>1239.0</v>
      </c>
      <c r="B58" s="11">
        <v>1.0</v>
      </c>
      <c r="C58" s="11" t="s">
        <v>64</v>
      </c>
      <c r="D58" s="11">
        <v>2004.0</v>
      </c>
      <c r="E58" s="4">
        <v>6.0</v>
      </c>
      <c r="F58" s="15" t="s">
        <v>65</v>
      </c>
      <c r="G58" s="11" t="s">
        <v>66</v>
      </c>
      <c r="H58" s="11" t="s">
        <v>67</v>
      </c>
      <c r="I58" s="4" t="s">
        <v>253</v>
      </c>
      <c r="J58" s="4" t="s">
        <v>254</v>
      </c>
      <c r="K58" s="16" t="s">
        <v>70</v>
      </c>
      <c r="L58" s="11" t="s">
        <v>71</v>
      </c>
      <c r="M58" s="4" t="s">
        <v>255</v>
      </c>
      <c r="N58" s="15" t="s">
        <v>256</v>
      </c>
      <c r="O58" s="4"/>
      <c r="P58" s="4"/>
      <c r="Q58" s="4" t="s">
        <v>75</v>
      </c>
      <c r="R58" s="11"/>
      <c r="S58" s="11" t="s">
        <v>64</v>
      </c>
      <c r="T58" s="11"/>
      <c r="U58" s="11"/>
      <c r="V58" s="11"/>
      <c r="W58" s="11"/>
      <c r="X58" s="11"/>
      <c r="Y58" s="11"/>
      <c r="Z58" s="4"/>
      <c r="AA58" s="17"/>
      <c r="AB58" s="11"/>
      <c r="AC58" s="17"/>
      <c r="AD58" s="11"/>
      <c r="AE58" s="17"/>
      <c r="AF58" s="11"/>
      <c r="AG58" s="17"/>
      <c r="AH58" s="11"/>
      <c r="AI58" s="17"/>
      <c r="AJ58" s="11"/>
      <c r="AK58" s="17"/>
      <c r="AL58" s="11"/>
      <c r="AM58" s="17"/>
      <c r="AN58" s="11"/>
      <c r="AO58" s="17"/>
      <c r="AP58" s="11"/>
      <c r="AQ58" s="17"/>
      <c r="AR58" s="11"/>
      <c r="AS58" s="17"/>
      <c r="AT58" s="11"/>
      <c r="AU58" s="17"/>
      <c r="AV58" s="11"/>
      <c r="AW58" s="17"/>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9"/>
      <c r="DD58" s="19"/>
      <c r="DE58" s="19"/>
      <c r="DF58" s="19"/>
      <c r="DG58" s="19"/>
      <c r="DH58" s="19"/>
      <c r="DI58" s="19"/>
      <c r="DJ58" s="19"/>
      <c r="DK58" s="19"/>
      <c r="DL58" s="19"/>
      <c r="DM58" s="19"/>
      <c r="DN58" s="19"/>
      <c r="DO58" s="19"/>
      <c r="DP58" s="19"/>
      <c r="DQ58" s="19"/>
      <c r="DR58" s="19"/>
    </row>
    <row r="59" ht="15.75" customHeight="1">
      <c r="A59" s="4">
        <v>1239.0</v>
      </c>
      <c r="B59" s="11">
        <v>1.0</v>
      </c>
      <c r="C59" s="11" t="s">
        <v>64</v>
      </c>
      <c r="D59" s="11">
        <v>2004.0</v>
      </c>
      <c r="E59" s="4">
        <v>6.0</v>
      </c>
      <c r="F59" s="15" t="s">
        <v>65</v>
      </c>
      <c r="G59" s="11" t="s">
        <v>66</v>
      </c>
      <c r="H59" s="11" t="s">
        <v>67</v>
      </c>
      <c r="I59" s="4" t="s">
        <v>257</v>
      </c>
      <c r="J59" s="4" t="s">
        <v>258</v>
      </c>
      <c r="K59" s="16" t="s">
        <v>70</v>
      </c>
      <c r="L59" s="11" t="s">
        <v>71</v>
      </c>
      <c r="M59" s="15" t="s">
        <v>259</v>
      </c>
      <c r="N59" s="15" t="s">
        <v>260</v>
      </c>
      <c r="O59" s="4"/>
      <c r="P59" s="4"/>
      <c r="Q59" s="4" t="s">
        <v>75</v>
      </c>
      <c r="R59" s="11"/>
      <c r="S59" s="11" t="s">
        <v>64</v>
      </c>
      <c r="T59" s="11"/>
      <c r="U59" s="11"/>
      <c r="V59" s="11"/>
      <c r="W59" s="11"/>
      <c r="X59" s="11"/>
      <c r="Y59" s="11"/>
      <c r="Z59" s="4"/>
      <c r="AA59" s="17"/>
      <c r="AB59" s="11"/>
      <c r="AC59" s="17"/>
      <c r="AD59" s="11"/>
      <c r="AE59" s="17"/>
      <c r="AF59" s="11"/>
      <c r="AG59" s="17"/>
      <c r="AH59" s="11"/>
      <c r="AI59" s="17"/>
      <c r="AJ59" s="11"/>
      <c r="AK59" s="17"/>
      <c r="AL59" s="11"/>
      <c r="AM59" s="17"/>
      <c r="AN59" s="11"/>
      <c r="AO59" s="17"/>
      <c r="AP59" s="11"/>
      <c r="AQ59" s="17"/>
      <c r="AR59" s="11"/>
      <c r="AS59" s="17"/>
      <c r="AT59" s="11"/>
      <c r="AU59" s="17"/>
      <c r="AV59" s="11"/>
      <c r="AW59" s="17"/>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9"/>
      <c r="DD59" s="19"/>
      <c r="DE59" s="19"/>
      <c r="DF59" s="19"/>
      <c r="DG59" s="19"/>
      <c r="DH59" s="19"/>
      <c r="DI59" s="19"/>
      <c r="DJ59" s="19"/>
      <c r="DK59" s="19"/>
      <c r="DL59" s="19"/>
      <c r="DM59" s="19"/>
      <c r="DN59" s="19"/>
      <c r="DO59" s="19"/>
      <c r="DP59" s="19"/>
      <c r="DQ59" s="19"/>
      <c r="DR59" s="19"/>
    </row>
    <row r="60" ht="15.75" customHeight="1">
      <c r="A60" s="4">
        <v>1239.0</v>
      </c>
      <c r="B60" s="11">
        <v>1.0</v>
      </c>
      <c r="C60" s="11" t="s">
        <v>64</v>
      </c>
      <c r="D60" s="11">
        <v>2004.0</v>
      </c>
      <c r="E60" s="4">
        <v>6.0</v>
      </c>
      <c r="F60" s="15" t="s">
        <v>65</v>
      </c>
      <c r="G60" s="11" t="s">
        <v>66</v>
      </c>
      <c r="H60" s="11" t="s">
        <v>67</v>
      </c>
      <c r="I60" s="4" t="s">
        <v>257</v>
      </c>
      <c r="J60" s="4" t="s">
        <v>258</v>
      </c>
      <c r="K60" s="16" t="s">
        <v>70</v>
      </c>
      <c r="L60" s="11" t="s">
        <v>71</v>
      </c>
      <c r="M60" s="15" t="s">
        <v>261</v>
      </c>
      <c r="N60" s="15" t="s">
        <v>262</v>
      </c>
      <c r="O60" s="4"/>
      <c r="P60" s="4"/>
      <c r="Q60" s="4" t="s">
        <v>75</v>
      </c>
      <c r="R60" s="11"/>
      <c r="S60" s="11" t="s">
        <v>64</v>
      </c>
      <c r="T60" s="11"/>
      <c r="U60" s="11"/>
      <c r="V60" s="11"/>
      <c r="W60" s="11"/>
      <c r="X60" s="11"/>
      <c r="Y60" s="11"/>
      <c r="Z60" s="15" t="s">
        <v>263</v>
      </c>
      <c r="AA60" s="17"/>
      <c r="AB60" s="11"/>
      <c r="AC60" s="17"/>
      <c r="AD60" s="11"/>
      <c r="AE60" s="17"/>
      <c r="AF60" s="11"/>
      <c r="AG60" s="17"/>
      <c r="AH60" s="11"/>
      <c r="AI60" s="17"/>
      <c r="AJ60" s="11"/>
      <c r="AK60" s="17"/>
      <c r="AL60" s="11"/>
      <c r="AM60" s="17"/>
      <c r="AN60" s="11"/>
      <c r="AO60" s="17"/>
      <c r="AP60" s="11"/>
      <c r="AQ60" s="17"/>
      <c r="AR60" s="11"/>
      <c r="AS60" s="17"/>
      <c r="AT60" s="11"/>
      <c r="AU60" s="17"/>
      <c r="AV60" s="11"/>
      <c r="AW60" s="17"/>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9"/>
      <c r="DD60" s="19"/>
      <c r="DE60" s="19"/>
      <c r="DF60" s="19"/>
      <c r="DG60" s="19"/>
      <c r="DH60" s="19"/>
      <c r="DI60" s="19"/>
      <c r="DJ60" s="19"/>
      <c r="DK60" s="19"/>
      <c r="DL60" s="19"/>
      <c r="DM60" s="19"/>
      <c r="DN60" s="19"/>
      <c r="DO60" s="19"/>
      <c r="DP60" s="19"/>
      <c r="DQ60" s="19"/>
      <c r="DR60" s="19"/>
    </row>
    <row r="61" ht="15.75" customHeight="1">
      <c r="A61" s="4">
        <v>1239.0</v>
      </c>
      <c r="B61" s="11">
        <v>1.0</v>
      </c>
      <c r="C61" s="11" t="s">
        <v>64</v>
      </c>
      <c r="D61" s="11">
        <v>2004.0</v>
      </c>
      <c r="E61" s="4">
        <v>6.0</v>
      </c>
      <c r="F61" s="15" t="s">
        <v>65</v>
      </c>
      <c r="G61" s="11" t="s">
        <v>66</v>
      </c>
      <c r="H61" s="11" t="s">
        <v>67</v>
      </c>
      <c r="I61" s="4" t="s">
        <v>257</v>
      </c>
      <c r="J61" s="4" t="s">
        <v>258</v>
      </c>
      <c r="K61" s="16" t="s">
        <v>70</v>
      </c>
      <c r="L61" s="11" t="s">
        <v>71</v>
      </c>
      <c r="M61" s="15" t="s">
        <v>264</v>
      </c>
      <c r="N61" s="15" t="s">
        <v>265</v>
      </c>
      <c r="O61" s="4"/>
      <c r="P61" s="4"/>
      <c r="Q61" s="4" t="s">
        <v>75</v>
      </c>
      <c r="R61" s="11"/>
      <c r="S61" s="11" t="s">
        <v>64</v>
      </c>
      <c r="T61" s="11"/>
      <c r="U61" s="11"/>
      <c r="V61" s="11"/>
      <c r="W61" s="11"/>
      <c r="X61" s="11"/>
      <c r="Y61" s="11"/>
      <c r="Z61" s="15" t="s">
        <v>263</v>
      </c>
      <c r="AA61" s="17"/>
      <c r="AB61" s="11"/>
      <c r="AC61" s="17"/>
      <c r="AD61" s="11"/>
      <c r="AE61" s="17"/>
      <c r="AF61" s="11"/>
      <c r="AG61" s="17"/>
      <c r="AH61" s="11"/>
      <c r="AI61" s="17"/>
      <c r="AJ61" s="11"/>
      <c r="AK61" s="17"/>
      <c r="AL61" s="11"/>
      <c r="AM61" s="17"/>
      <c r="AN61" s="11"/>
      <c r="AO61" s="17"/>
      <c r="AP61" s="11"/>
      <c r="AQ61" s="17"/>
      <c r="AR61" s="11"/>
      <c r="AS61" s="17"/>
      <c r="AT61" s="11"/>
      <c r="AU61" s="17"/>
      <c r="AV61" s="11"/>
      <c r="AW61" s="17"/>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9"/>
      <c r="DD61" s="19"/>
      <c r="DE61" s="19"/>
      <c r="DF61" s="19"/>
      <c r="DG61" s="19"/>
      <c r="DH61" s="19"/>
      <c r="DI61" s="19"/>
      <c r="DJ61" s="19"/>
      <c r="DK61" s="19"/>
      <c r="DL61" s="19"/>
      <c r="DM61" s="19"/>
      <c r="DN61" s="19"/>
      <c r="DO61" s="19"/>
      <c r="DP61" s="19"/>
      <c r="DQ61" s="19"/>
      <c r="DR61" s="19"/>
    </row>
    <row r="62" ht="15.75" customHeight="1">
      <c r="A62" s="4">
        <v>1239.0</v>
      </c>
      <c r="B62" s="11">
        <v>1.0</v>
      </c>
      <c r="C62" s="11" t="s">
        <v>64</v>
      </c>
      <c r="D62" s="11">
        <v>2004.0</v>
      </c>
      <c r="E62" s="4">
        <v>6.0</v>
      </c>
      <c r="F62" s="15" t="s">
        <v>65</v>
      </c>
      <c r="G62" s="11" t="s">
        <v>66</v>
      </c>
      <c r="H62" s="11" t="s">
        <v>67</v>
      </c>
      <c r="I62" s="4" t="s">
        <v>266</v>
      </c>
      <c r="J62" s="4" t="s">
        <v>258</v>
      </c>
      <c r="K62" s="16" t="s">
        <v>70</v>
      </c>
      <c r="L62" s="11" t="s">
        <v>71</v>
      </c>
      <c r="M62" s="4" t="s">
        <v>267</v>
      </c>
      <c r="N62" s="15" t="s">
        <v>268</v>
      </c>
      <c r="O62" s="4"/>
      <c r="P62" s="4"/>
      <c r="Q62" s="4" t="s">
        <v>75</v>
      </c>
      <c r="R62" s="11"/>
      <c r="S62" s="11" t="s">
        <v>64</v>
      </c>
      <c r="T62" s="11"/>
      <c r="U62" s="11"/>
      <c r="V62" s="11"/>
      <c r="W62" s="11"/>
      <c r="X62" s="11"/>
      <c r="Y62" s="11"/>
      <c r="Z62" s="15" t="s">
        <v>263</v>
      </c>
      <c r="AA62" s="17"/>
      <c r="AB62" s="11"/>
      <c r="AC62" s="17"/>
      <c r="AD62" s="11"/>
      <c r="AE62" s="17"/>
      <c r="AF62" s="11"/>
      <c r="AG62" s="17"/>
      <c r="AH62" s="11"/>
      <c r="AI62" s="17"/>
      <c r="AJ62" s="11"/>
      <c r="AK62" s="17"/>
      <c r="AL62" s="11"/>
      <c r="AM62" s="17"/>
      <c r="AN62" s="11"/>
      <c r="AO62" s="17"/>
      <c r="AP62" s="11"/>
      <c r="AQ62" s="17"/>
      <c r="AR62" s="11"/>
      <c r="AS62" s="17"/>
      <c r="AT62" s="11"/>
      <c r="AU62" s="17"/>
      <c r="AV62" s="11"/>
      <c r="AW62" s="17"/>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9"/>
      <c r="DD62" s="19"/>
      <c r="DE62" s="19"/>
      <c r="DF62" s="19"/>
      <c r="DG62" s="19"/>
      <c r="DH62" s="19"/>
      <c r="DI62" s="19"/>
      <c r="DJ62" s="19"/>
      <c r="DK62" s="19"/>
      <c r="DL62" s="19"/>
      <c r="DM62" s="19"/>
      <c r="DN62" s="19"/>
      <c r="DO62" s="19"/>
      <c r="DP62" s="19"/>
      <c r="DQ62" s="19"/>
      <c r="DR62" s="19"/>
    </row>
    <row r="63" ht="15.75" customHeight="1">
      <c r="A63" s="4">
        <v>1239.0</v>
      </c>
      <c r="B63" s="11">
        <v>1.0</v>
      </c>
      <c r="C63" s="11" t="s">
        <v>64</v>
      </c>
      <c r="D63" s="11">
        <v>2004.0</v>
      </c>
      <c r="E63" s="4">
        <v>6.0</v>
      </c>
      <c r="F63" s="15" t="s">
        <v>65</v>
      </c>
      <c r="G63" s="11" t="s">
        <v>66</v>
      </c>
      <c r="H63" s="11" t="s">
        <v>67</v>
      </c>
      <c r="I63" s="4" t="s">
        <v>269</v>
      </c>
      <c r="J63" s="4" t="s">
        <v>258</v>
      </c>
      <c r="K63" s="16" t="s">
        <v>70</v>
      </c>
      <c r="L63" s="11" t="s">
        <v>71</v>
      </c>
      <c r="M63" s="4" t="s">
        <v>270</v>
      </c>
      <c r="N63" s="15" t="s">
        <v>271</v>
      </c>
      <c r="O63" s="4"/>
      <c r="P63" s="4"/>
      <c r="Q63" s="4" t="s">
        <v>75</v>
      </c>
      <c r="R63" s="11"/>
      <c r="S63" s="11" t="s">
        <v>64</v>
      </c>
      <c r="T63" s="11"/>
      <c r="U63" s="11"/>
      <c r="V63" s="11"/>
      <c r="W63" s="11"/>
      <c r="X63" s="11"/>
      <c r="Y63" s="11"/>
      <c r="Z63" s="15" t="s">
        <v>263</v>
      </c>
      <c r="AA63" s="17"/>
      <c r="AB63" s="11"/>
      <c r="AC63" s="17"/>
      <c r="AD63" s="11"/>
      <c r="AE63" s="17"/>
      <c r="AF63" s="11"/>
      <c r="AG63" s="17"/>
      <c r="AH63" s="11"/>
      <c r="AI63" s="17"/>
      <c r="AJ63" s="11"/>
      <c r="AK63" s="17"/>
      <c r="AL63" s="11"/>
      <c r="AM63" s="17"/>
      <c r="AN63" s="11"/>
      <c r="AO63" s="17"/>
      <c r="AP63" s="11"/>
      <c r="AQ63" s="17"/>
      <c r="AR63" s="11"/>
      <c r="AS63" s="17"/>
      <c r="AT63" s="11"/>
      <c r="AU63" s="17"/>
      <c r="AV63" s="11"/>
      <c r="AW63" s="17"/>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9"/>
      <c r="DD63" s="19"/>
      <c r="DE63" s="19"/>
      <c r="DF63" s="19"/>
      <c r="DG63" s="19"/>
      <c r="DH63" s="19"/>
      <c r="DI63" s="19"/>
      <c r="DJ63" s="19"/>
      <c r="DK63" s="19"/>
      <c r="DL63" s="19"/>
      <c r="DM63" s="19"/>
      <c r="DN63" s="19"/>
      <c r="DO63" s="19"/>
      <c r="DP63" s="19"/>
      <c r="DQ63" s="19"/>
      <c r="DR63" s="19"/>
    </row>
    <row r="64" ht="15.75" customHeight="1">
      <c r="A64" s="4">
        <v>1239.0</v>
      </c>
      <c r="B64" s="11">
        <v>1.0</v>
      </c>
      <c r="C64" s="11" t="s">
        <v>64</v>
      </c>
      <c r="D64" s="11">
        <v>2004.0</v>
      </c>
      <c r="E64" s="4">
        <v>6.0</v>
      </c>
      <c r="F64" s="15" t="s">
        <v>65</v>
      </c>
      <c r="G64" s="11" t="s">
        <v>66</v>
      </c>
      <c r="H64" s="11" t="s">
        <v>67</v>
      </c>
      <c r="I64" s="4" t="s">
        <v>272</v>
      </c>
      <c r="J64" s="4" t="s">
        <v>258</v>
      </c>
      <c r="K64" s="16" t="s">
        <v>70</v>
      </c>
      <c r="L64" s="11" t="s">
        <v>71</v>
      </c>
      <c r="M64" s="4" t="s">
        <v>273</v>
      </c>
      <c r="N64" s="15" t="s">
        <v>274</v>
      </c>
      <c r="O64" s="4"/>
      <c r="P64" s="4"/>
      <c r="Q64" s="4" t="s">
        <v>75</v>
      </c>
      <c r="R64" s="11" t="s">
        <v>81</v>
      </c>
      <c r="S64" s="11" t="s">
        <v>64</v>
      </c>
      <c r="T64" s="11"/>
      <c r="U64" s="11"/>
      <c r="V64" s="11"/>
      <c r="W64" s="11"/>
      <c r="X64" s="11"/>
      <c r="Y64" s="11"/>
      <c r="Z64" s="15" t="s">
        <v>263</v>
      </c>
      <c r="AA64" s="17"/>
      <c r="AB64" s="11"/>
      <c r="AC64" s="17"/>
      <c r="AD64" s="11"/>
      <c r="AE64" s="17"/>
      <c r="AF64" s="11"/>
      <c r="AG64" s="17"/>
      <c r="AH64" s="11"/>
      <c r="AI64" s="17"/>
      <c r="AJ64" s="11"/>
      <c r="AK64" s="17"/>
      <c r="AL64" s="11"/>
      <c r="AM64" s="17"/>
      <c r="AN64" s="11"/>
      <c r="AO64" s="17"/>
      <c r="AP64" s="11"/>
      <c r="AQ64" s="17"/>
      <c r="AR64" s="11"/>
      <c r="AS64" s="17"/>
      <c r="AT64" s="11"/>
      <c r="AU64" s="17"/>
      <c r="AV64" s="11"/>
      <c r="AW64" s="17"/>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9"/>
      <c r="DD64" s="19"/>
      <c r="DE64" s="19"/>
      <c r="DF64" s="19"/>
      <c r="DG64" s="19"/>
      <c r="DH64" s="19"/>
      <c r="DI64" s="19"/>
      <c r="DJ64" s="19"/>
      <c r="DK64" s="19"/>
      <c r="DL64" s="19"/>
      <c r="DM64" s="19"/>
      <c r="DN64" s="19"/>
      <c r="DO64" s="19"/>
      <c r="DP64" s="19"/>
      <c r="DQ64" s="19"/>
      <c r="DR64" s="19"/>
    </row>
    <row r="65" ht="15.75" customHeight="1">
      <c r="A65" s="4">
        <v>1239.0</v>
      </c>
      <c r="B65" s="11">
        <v>1.0</v>
      </c>
      <c r="C65" s="11" t="s">
        <v>64</v>
      </c>
      <c r="D65" s="11">
        <v>2004.0</v>
      </c>
      <c r="E65" s="4">
        <v>6.0</v>
      </c>
      <c r="F65" s="15" t="s">
        <v>65</v>
      </c>
      <c r="G65" s="11" t="s">
        <v>66</v>
      </c>
      <c r="H65" s="11" t="s">
        <v>67</v>
      </c>
      <c r="I65" s="4" t="s">
        <v>272</v>
      </c>
      <c r="J65" s="4" t="s">
        <v>258</v>
      </c>
      <c r="K65" s="16" t="s">
        <v>70</v>
      </c>
      <c r="L65" s="11" t="s">
        <v>71</v>
      </c>
      <c r="M65" s="4" t="s">
        <v>275</v>
      </c>
      <c r="N65" s="15" t="s">
        <v>274</v>
      </c>
      <c r="O65" s="4"/>
      <c r="P65" s="4"/>
      <c r="Q65" s="4" t="s">
        <v>75</v>
      </c>
      <c r="R65" s="11" t="s">
        <v>84</v>
      </c>
      <c r="S65" s="11" t="s">
        <v>64</v>
      </c>
      <c r="T65" s="11"/>
      <c r="U65" s="11"/>
      <c r="V65" s="11"/>
      <c r="W65" s="11"/>
      <c r="X65" s="11"/>
      <c r="Y65" s="11"/>
      <c r="Z65" s="15" t="s">
        <v>263</v>
      </c>
      <c r="AA65" s="17"/>
      <c r="AB65" s="11"/>
      <c r="AC65" s="17"/>
      <c r="AD65" s="11"/>
      <c r="AE65" s="17"/>
      <c r="AF65" s="11"/>
      <c r="AG65" s="17"/>
      <c r="AH65" s="11"/>
      <c r="AI65" s="17"/>
      <c r="AJ65" s="11"/>
      <c r="AK65" s="17"/>
      <c r="AL65" s="11"/>
      <c r="AM65" s="17"/>
      <c r="AN65" s="11"/>
      <c r="AO65" s="17"/>
      <c r="AP65" s="11"/>
      <c r="AQ65" s="17"/>
      <c r="AR65" s="11"/>
      <c r="AS65" s="17"/>
      <c r="AT65" s="11"/>
      <c r="AU65" s="17"/>
      <c r="AV65" s="11"/>
      <c r="AW65" s="17"/>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9"/>
      <c r="DD65" s="19"/>
      <c r="DE65" s="19"/>
      <c r="DF65" s="19"/>
      <c r="DG65" s="19"/>
      <c r="DH65" s="19"/>
      <c r="DI65" s="19"/>
      <c r="DJ65" s="19"/>
      <c r="DK65" s="19"/>
      <c r="DL65" s="19"/>
      <c r="DM65" s="19"/>
      <c r="DN65" s="19"/>
      <c r="DO65" s="19"/>
      <c r="DP65" s="19"/>
      <c r="DQ65" s="19"/>
      <c r="DR65" s="19"/>
    </row>
    <row r="66" ht="15.75" customHeight="1">
      <c r="A66" s="4">
        <v>1239.0</v>
      </c>
      <c r="B66" s="11">
        <v>1.0</v>
      </c>
      <c r="C66" s="11" t="s">
        <v>64</v>
      </c>
      <c r="D66" s="11">
        <v>2004.0</v>
      </c>
      <c r="E66" s="4">
        <v>6.0</v>
      </c>
      <c r="F66" s="15" t="s">
        <v>65</v>
      </c>
      <c r="G66" s="11" t="s">
        <v>66</v>
      </c>
      <c r="H66" s="11" t="s">
        <v>67</v>
      </c>
      <c r="I66" s="4" t="s">
        <v>272</v>
      </c>
      <c r="J66" s="4" t="s">
        <v>258</v>
      </c>
      <c r="K66" s="16" t="s">
        <v>70</v>
      </c>
      <c r="L66" s="11" t="s">
        <v>133</v>
      </c>
      <c r="M66" s="4" t="s">
        <v>276</v>
      </c>
      <c r="N66" s="15" t="s">
        <v>274</v>
      </c>
      <c r="O66" s="4"/>
      <c r="P66" s="4"/>
      <c r="Q66" s="4" t="s">
        <v>75</v>
      </c>
      <c r="R66" s="11" t="s">
        <v>112</v>
      </c>
      <c r="S66" s="11" t="s">
        <v>64</v>
      </c>
      <c r="T66" s="11"/>
      <c r="U66" s="11"/>
      <c r="V66" s="11"/>
      <c r="W66" s="11"/>
      <c r="X66" s="11"/>
      <c r="Y66" s="11"/>
      <c r="Z66" s="15" t="s">
        <v>263</v>
      </c>
      <c r="AA66" s="17"/>
      <c r="AB66" s="11"/>
      <c r="AC66" s="17"/>
      <c r="AD66" s="11"/>
      <c r="AE66" s="17"/>
      <c r="AF66" s="11"/>
      <c r="AG66" s="17"/>
      <c r="AH66" s="11"/>
      <c r="AI66" s="17"/>
      <c r="AJ66" s="11"/>
      <c r="AK66" s="17"/>
      <c r="AL66" s="11"/>
      <c r="AM66" s="17"/>
      <c r="AN66" s="11"/>
      <c r="AO66" s="17"/>
      <c r="AP66" s="11"/>
      <c r="AQ66" s="17"/>
      <c r="AR66" s="11"/>
      <c r="AS66" s="17"/>
      <c r="AT66" s="11"/>
      <c r="AU66" s="17"/>
      <c r="AV66" s="11"/>
      <c r="AW66" s="17"/>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9"/>
      <c r="DD66" s="19"/>
      <c r="DE66" s="19"/>
      <c r="DF66" s="19"/>
      <c r="DG66" s="19"/>
      <c r="DH66" s="19"/>
      <c r="DI66" s="19"/>
      <c r="DJ66" s="19"/>
      <c r="DK66" s="19"/>
      <c r="DL66" s="19"/>
      <c r="DM66" s="19"/>
      <c r="DN66" s="19"/>
      <c r="DO66" s="19"/>
      <c r="DP66" s="19"/>
      <c r="DQ66" s="19"/>
      <c r="DR66" s="19"/>
    </row>
    <row r="67" ht="15.75" customHeight="1">
      <c r="A67" s="4">
        <v>1239.0</v>
      </c>
      <c r="B67" s="11">
        <v>1.0</v>
      </c>
      <c r="C67" s="11" t="s">
        <v>64</v>
      </c>
      <c r="D67" s="11">
        <v>2004.0</v>
      </c>
      <c r="E67" s="4">
        <v>6.0</v>
      </c>
      <c r="F67" s="15" t="s">
        <v>65</v>
      </c>
      <c r="G67" s="11" t="s">
        <v>66</v>
      </c>
      <c r="H67" s="11" t="s">
        <v>67</v>
      </c>
      <c r="I67" s="4" t="s">
        <v>277</v>
      </c>
      <c r="J67" s="15" t="s">
        <v>278</v>
      </c>
      <c r="K67" s="16" t="s">
        <v>70</v>
      </c>
      <c r="L67" s="11" t="s">
        <v>133</v>
      </c>
      <c r="M67" s="4" t="s">
        <v>279</v>
      </c>
      <c r="N67" s="15" t="s">
        <v>280</v>
      </c>
      <c r="O67" s="4"/>
      <c r="P67" s="4"/>
      <c r="Q67" s="4" t="s">
        <v>75</v>
      </c>
      <c r="R67" s="11"/>
      <c r="S67" s="11" t="s">
        <v>64</v>
      </c>
      <c r="T67" s="11"/>
      <c r="U67" s="11"/>
      <c r="V67" s="11"/>
      <c r="W67" s="11"/>
      <c r="X67" s="11"/>
      <c r="Y67" s="11"/>
      <c r="Z67" s="15" t="s">
        <v>281</v>
      </c>
      <c r="AA67" s="17"/>
      <c r="AB67" s="11"/>
      <c r="AC67" s="17"/>
      <c r="AD67" s="11"/>
      <c r="AE67" s="17"/>
      <c r="AF67" s="11"/>
      <c r="AG67" s="17"/>
      <c r="AH67" s="11"/>
      <c r="AI67" s="17"/>
      <c r="AJ67" s="11"/>
      <c r="AK67" s="17"/>
      <c r="AL67" s="11"/>
      <c r="AM67" s="17"/>
      <c r="AN67" s="11"/>
      <c r="AO67" s="17"/>
      <c r="AP67" s="11"/>
      <c r="AQ67" s="17"/>
      <c r="AR67" s="11"/>
      <c r="AS67" s="17"/>
      <c r="AT67" s="11"/>
      <c r="AU67" s="17"/>
      <c r="AV67" s="11"/>
      <c r="AW67" s="17"/>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9"/>
      <c r="DD67" s="19"/>
      <c r="DE67" s="19"/>
      <c r="DF67" s="19"/>
      <c r="DG67" s="19"/>
      <c r="DH67" s="19"/>
      <c r="DI67" s="19"/>
      <c r="DJ67" s="19"/>
      <c r="DK67" s="19"/>
      <c r="DL67" s="19"/>
      <c r="DM67" s="19"/>
      <c r="DN67" s="19"/>
      <c r="DO67" s="19"/>
      <c r="DP67" s="19"/>
      <c r="DQ67" s="19"/>
      <c r="DR67" s="19"/>
    </row>
    <row r="68" ht="15.75" customHeight="1">
      <c r="A68" s="4">
        <v>1239.0</v>
      </c>
      <c r="B68" s="11">
        <v>1.0</v>
      </c>
      <c r="C68" s="11" t="s">
        <v>64</v>
      </c>
      <c r="D68" s="11">
        <v>2004.0</v>
      </c>
      <c r="E68" s="4">
        <v>6.0</v>
      </c>
      <c r="F68" s="15" t="s">
        <v>65</v>
      </c>
      <c r="G68" s="11" t="s">
        <v>66</v>
      </c>
      <c r="H68" s="11" t="s">
        <v>67</v>
      </c>
      <c r="I68" s="4" t="s">
        <v>282</v>
      </c>
      <c r="J68" s="4" t="s">
        <v>283</v>
      </c>
      <c r="K68" s="16" t="s">
        <v>70</v>
      </c>
      <c r="L68" s="11" t="s">
        <v>71</v>
      </c>
      <c r="M68" s="4" t="s">
        <v>284</v>
      </c>
      <c r="N68" s="15" t="s">
        <v>274</v>
      </c>
      <c r="O68" s="15" t="s">
        <v>285</v>
      </c>
      <c r="P68" s="4"/>
      <c r="Q68" s="4" t="s">
        <v>75</v>
      </c>
      <c r="R68" s="11" t="s">
        <v>81</v>
      </c>
      <c r="S68" s="11" t="s">
        <v>64</v>
      </c>
      <c r="T68" s="11"/>
      <c r="U68" s="11"/>
      <c r="V68" s="11"/>
      <c r="W68" s="11"/>
      <c r="X68" s="11"/>
      <c r="Y68" s="11"/>
      <c r="Z68" s="4"/>
      <c r="AA68" s="17"/>
      <c r="AB68" s="11"/>
      <c r="AC68" s="17"/>
      <c r="AD68" s="11"/>
      <c r="AE68" s="17"/>
      <c r="AF68" s="11"/>
      <c r="AG68" s="17"/>
      <c r="AH68" s="11"/>
      <c r="AI68" s="17"/>
      <c r="AJ68" s="11"/>
      <c r="AK68" s="17"/>
      <c r="AL68" s="11"/>
      <c r="AM68" s="17"/>
      <c r="AN68" s="11"/>
      <c r="AO68" s="17"/>
      <c r="AP68" s="11"/>
      <c r="AQ68" s="17"/>
      <c r="AR68" s="11"/>
      <c r="AS68" s="17"/>
      <c r="AT68" s="11"/>
      <c r="AU68" s="17"/>
      <c r="AV68" s="11"/>
      <c r="AW68" s="17"/>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9"/>
      <c r="DD68" s="19"/>
      <c r="DE68" s="19"/>
      <c r="DF68" s="19"/>
      <c r="DG68" s="19"/>
      <c r="DH68" s="19"/>
      <c r="DI68" s="19"/>
      <c r="DJ68" s="19"/>
      <c r="DK68" s="19"/>
      <c r="DL68" s="19"/>
      <c r="DM68" s="19"/>
      <c r="DN68" s="19"/>
      <c r="DO68" s="19"/>
      <c r="DP68" s="19"/>
      <c r="DQ68" s="19"/>
      <c r="DR68" s="19"/>
    </row>
    <row r="69" ht="15.75" customHeight="1">
      <c r="A69" s="4">
        <v>1239.0</v>
      </c>
      <c r="B69" s="11">
        <v>1.0</v>
      </c>
      <c r="C69" s="11" t="s">
        <v>64</v>
      </c>
      <c r="D69" s="11">
        <v>2004.0</v>
      </c>
      <c r="E69" s="4">
        <v>6.0</v>
      </c>
      <c r="F69" s="15" t="s">
        <v>65</v>
      </c>
      <c r="G69" s="11" t="s">
        <v>66</v>
      </c>
      <c r="H69" s="11" t="s">
        <v>67</v>
      </c>
      <c r="I69" s="4" t="s">
        <v>282</v>
      </c>
      <c r="J69" s="4" t="s">
        <v>283</v>
      </c>
      <c r="K69" s="16" t="s">
        <v>95</v>
      </c>
      <c r="L69" s="11" t="s">
        <v>71</v>
      </c>
      <c r="M69" s="15" t="s">
        <v>286</v>
      </c>
      <c r="N69" s="15" t="s">
        <v>287</v>
      </c>
      <c r="O69" s="4"/>
      <c r="P69" s="4"/>
      <c r="Q69" s="4" t="s">
        <v>288</v>
      </c>
      <c r="R69" s="11" t="s">
        <v>84</v>
      </c>
      <c r="S69" s="11" t="s">
        <v>64</v>
      </c>
      <c r="T69" s="11"/>
      <c r="U69" s="11"/>
      <c r="V69" s="11"/>
      <c r="W69" s="11"/>
      <c r="X69" s="11"/>
      <c r="Y69" s="11"/>
      <c r="Z69" s="20" t="s">
        <v>98</v>
      </c>
      <c r="AA69" s="17"/>
      <c r="AB69" s="11"/>
      <c r="AC69" s="17"/>
      <c r="AD69" s="11"/>
      <c r="AE69" s="17"/>
      <c r="AF69" s="11"/>
      <c r="AG69" s="17"/>
      <c r="AH69" s="11"/>
      <c r="AI69" s="17"/>
      <c r="AJ69" s="11"/>
      <c r="AK69" s="17"/>
      <c r="AL69" s="11"/>
      <c r="AM69" s="17"/>
      <c r="AN69" s="11"/>
      <c r="AO69" s="17"/>
      <c r="AP69" s="11"/>
      <c r="AQ69" s="17"/>
      <c r="AR69" s="11"/>
      <c r="AS69" s="17"/>
      <c r="AT69" s="11"/>
      <c r="AU69" s="17"/>
      <c r="AV69" s="11"/>
      <c r="AW69" s="17"/>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9"/>
      <c r="DD69" s="19"/>
      <c r="DE69" s="19"/>
      <c r="DF69" s="19"/>
      <c r="DG69" s="19"/>
      <c r="DH69" s="19"/>
      <c r="DI69" s="19"/>
      <c r="DJ69" s="19"/>
      <c r="DK69" s="19"/>
      <c r="DL69" s="19"/>
      <c r="DM69" s="19"/>
      <c r="DN69" s="19"/>
      <c r="DO69" s="19"/>
      <c r="DP69" s="19"/>
      <c r="DQ69" s="19"/>
      <c r="DR69" s="19"/>
    </row>
    <row r="70" ht="15.75" customHeight="1">
      <c r="A70" s="25"/>
      <c r="B70" s="19"/>
      <c r="C70" s="19"/>
      <c r="D70" s="19"/>
      <c r="E70" s="25"/>
      <c r="F70" s="25"/>
      <c r="G70" s="19"/>
      <c r="H70" s="19"/>
      <c r="I70" s="25"/>
      <c r="J70" s="25"/>
      <c r="K70" s="19"/>
      <c r="L70" s="19"/>
      <c r="M70" s="25"/>
      <c r="N70" s="25"/>
      <c r="O70" s="25"/>
      <c r="P70" s="19"/>
      <c r="Q70" s="25"/>
      <c r="R70" s="19"/>
      <c r="S70" s="19"/>
      <c r="T70" s="19"/>
      <c r="U70" s="19"/>
      <c r="V70" s="19"/>
      <c r="W70" s="19"/>
      <c r="X70" s="19"/>
      <c r="Y70" s="19"/>
      <c r="Z70" s="25"/>
      <c r="AA70" s="26"/>
      <c r="AB70" s="27"/>
      <c r="AC70" s="27"/>
      <c r="AD70" s="27"/>
      <c r="AE70" s="27"/>
      <c r="AF70" s="27"/>
      <c r="AG70" s="27"/>
      <c r="AH70" s="27"/>
      <c r="AI70" s="27"/>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row>
    <row r="71" ht="15.75" customHeight="1">
      <c r="A71" s="25"/>
      <c r="B71" s="19"/>
      <c r="C71" s="19"/>
      <c r="D71" s="19"/>
      <c r="E71" s="25"/>
      <c r="F71" s="25"/>
      <c r="G71" s="19"/>
      <c r="H71" s="19"/>
      <c r="I71" s="25"/>
      <c r="J71" s="25"/>
      <c r="K71" s="19"/>
      <c r="L71" s="19"/>
      <c r="M71" s="25"/>
      <c r="N71" s="25"/>
      <c r="O71" s="25"/>
      <c r="P71" s="19"/>
      <c r="Q71" s="25"/>
      <c r="R71" s="19"/>
      <c r="S71" s="19"/>
      <c r="T71" s="19"/>
      <c r="U71" s="19"/>
      <c r="V71" s="19"/>
      <c r="W71" s="19"/>
      <c r="X71" s="19"/>
      <c r="Y71" s="19"/>
      <c r="Z71" s="25"/>
      <c r="AA71" s="26"/>
      <c r="AB71" s="27"/>
      <c r="AC71" s="27"/>
      <c r="AD71" s="27"/>
      <c r="AE71" s="27"/>
      <c r="AF71" s="27"/>
      <c r="AG71" s="27"/>
      <c r="AH71" s="27"/>
      <c r="AI71" s="27"/>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row>
    <row r="72" ht="15.75" customHeight="1">
      <c r="A72" s="25"/>
      <c r="B72" s="19"/>
      <c r="C72" s="19"/>
      <c r="D72" s="19"/>
      <c r="E72" s="25"/>
      <c r="F72" s="25"/>
      <c r="G72" s="19"/>
      <c r="H72" s="19"/>
      <c r="I72" s="25"/>
      <c r="J72" s="25"/>
      <c r="K72" s="19"/>
      <c r="L72" s="19"/>
      <c r="M72" s="25"/>
      <c r="N72" s="25"/>
      <c r="O72" s="25"/>
      <c r="P72" s="19"/>
      <c r="Q72" s="25"/>
      <c r="R72" s="19"/>
      <c r="S72" s="19"/>
      <c r="T72" s="19"/>
      <c r="U72" s="19"/>
      <c r="V72" s="19"/>
      <c r="W72" s="19"/>
      <c r="X72" s="19"/>
      <c r="Y72" s="19"/>
      <c r="Z72" s="25"/>
      <c r="AA72" s="26"/>
      <c r="AB72" s="27"/>
      <c r="AC72" s="27"/>
      <c r="AD72" s="27"/>
      <c r="AE72" s="27"/>
      <c r="AF72" s="27"/>
      <c r="AG72" s="27"/>
      <c r="AH72" s="27"/>
      <c r="AI72" s="27"/>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row>
    <row r="73" ht="15.75" customHeight="1">
      <c r="A73" s="25"/>
      <c r="B73" s="19"/>
      <c r="C73" s="19"/>
      <c r="D73" s="19"/>
      <c r="E73" s="25"/>
      <c r="F73" s="25"/>
      <c r="G73" s="19"/>
      <c r="H73" s="19"/>
      <c r="I73" s="25"/>
      <c r="J73" s="25"/>
      <c r="K73" s="19"/>
      <c r="L73" s="19"/>
      <c r="M73" s="25"/>
      <c r="N73" s="25"/>
      <c r="O73" s="25"/>
      <c r="P73" s="19"/>
      <c r="Q73" s="25"/>
      <c r="R73" s="19"/>
      <c r="S73" s="19"/>
      <c r="T73" s="19"/>
      <c r="U73" s="19"/>
      <c r="V73" s="19"/>
      <c r="W73" s="19"/>
      <c r="X73" s="19"/>
      <c r="Y73" s="19"/>
      <c r="Z73" s="25"/>
      <c r="AA73" s="26"/>
      <c r="AB73" s="27"/>
      <c r="AC73" s="27"/>
      <c r="AD73" s="27"/>
      <c r="AE73" s="27"/>
      <c r="AF73" s="27"/>
      <c r="AG73" s="27"/>
      <c r="AH73" s="27"/>
      <c r="AI73" s="27"/>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row>
    <row r="74" ht="15.75" customHeight="1">
      <c r="A74" s="25"/>
      <c r="B74" s="19"/>
      <c r="C74" s="19"/>
      <c r="D74" s="19"/>
      <c r="E74" s="25"/>
      <c r="F74" s="25"/>
      <c r="G74" s="19"/>
      <c r="H74" s="19"/>
      <c r="I74" s="25"/>
      <c r="J74" s="25"/>
      <c r="K74" s="19"/>
      <c r="L74" s="19"/>
      <c r="M74" s="25"/>
      <c r="N74" s="25"/>
      <c r="O74" s="25"/>
      <c r="P74" s="19"/>
      <c r="Q74" s="25"/>
      <c r="R74" s="19"/>
      <c r="S74" s="19"/>
      <c r="T74" s="19"/>
      <c r="U74" s="19"/>
      <c r="V74" s="19"/>
      <c r="W74" s="19"/>
      <c r="X74" s="19"/>
      <c r="Y74" s="19"/>
      <c r="Z74" s="25"/>
      <c r="AA74" s="26"/>
      <c r="AB74" s="27"/>
      <c r="AC74" s="27"/>
      <c r="AD74" s="27"/>
      <c r="AE74" s="27"/>
      <c r="AF74" s="27"/>
      <c r="AG74" s="27"/>
      <c r="AH74" s="27"/>
      <c r="AI74" s="27"/>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row>
    <row r="75" ht="15.75" customHeight="1">
      <c r="A75" s="25"/>
      <c r="B75" s="19"/>
      <c r="C75" s="19"/>
      <c r="D75" s="19"/>
      <c r="E75" s="25"/>
      <c r="F75" s="25"/>
      <c r="G75" s="19"/>
      <c r="H75" s="19"/>
      <c r="I75" s="25"/>
      <c r="J75" s="25"/>
      <c r="K75" s="19"/>
      <c r="L75" s="19"/>
      <c r="M75" s="25"/>
      <c r="N75" s="25"/>
      <c r="O75" s="25"/>
      <c r="P75" s="27"/>
      <c r="Q75" s="25"/>
      <c r="R75" s="19"/>
      <c r="S75" s="19"/>
      <c r="T75" s="19"/>
      <c r="U75" s="19"/>
      <c r="V75" s="19"/>
      <c r="W75" s="19"/>
      <c r="X75" s="19"/>
      <c r="Y75" s="19"/>
      <c r="Z75" s="25"/>
      <c r="AA75" s="26"/>
      <c r="AB75" s="27"/>
      <c r="AC75" s="27"/>
      <c r="AD75" s="27"/>
      <c r="AE75" s="27"/>
      <c r="AF75" s="27"/>
      <c r="AG75" s="27"/>
      <c r="AH75" s="27"/>
      <c r="AI75" s="27"/>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row>
    <row r="76" ht="15.75" customHeight="1">
      <c r="A76" s="25"/>
      <c r="B76" s="19"/>
      <c r="C76" s="19"/>
      <c r="D76" s="19"/>
      <c r="E76" s="25"/>
      <c r="F76" s="25"/>
      <c r="G76" s="19"/>
      <c r="H76" s="19"/>
      <c r="I76" s="25"/>
      <c r="J76" s="25"/>
      <c r="K76" s="19"/>
      <c r="L76" s="19"/>
      <c r="M76" s="25"/>
      <c r="N76" s="25"/>
      <c r="O76" s="25"/>
      <c r="P76" s="27"/>
      <c r="Q76" s="25"/>
      <c r="R76" s="19"/>
      <c r="S76" s="19"/>
      <c r="T76" s="19"/>
      <c r="U76" s="19"/>
      <c r="V76" s="19"/>
      <c r="W76" s="19"/>
      <c r="X76" s="19"/>
      <c r="Y76" s="19"/>
      <c r="Z76" s="25"/>
      <c r="AA76" s="26"/>
      <c r="AB76" s="27"/>
      <c r="AC76" s="27"/>
      <c r="AD76" s="27"/>
      <c r="AE76" s="27"/>
      <c r="AF76" s="27"/>
      <c r="AG76" s="27"/>
      <c r="AH76" s="27"/>
      <c r="AI76" s="27"/>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row>
    <row r="77" ht="15.75" customHeight="1">
      <c r="A77" s="25"/>
      <c r="B77" s="19"/>
      <c r="C77" s="19"/>
      <c r="D77" s="19"/>
      <c r="E77" s="25"/>
      <c r="F77" s="25"/>
      <c r="G77" s="19"/>
      <c r="H77" s="19"/>
      <c r="I77" s="25"/>
      <c r="J77" s="25"/>
      <c r="K77" s="19"/>
      <c r="L77" s="19"/>
      <c r="M77" s="25"/>
      <c r="N77" s="25"/>
      <c r="O77" s="25"/>
      <c r="P77" s="27"/>
      <c r="Q77" s="25"/>
      <c r="R77" s="19"/>
      <c r="S77" s="19"/>
      <c r="T77" s="19"/>
      <c r="U77" s="19"/>
      <c r="V77" s="19"/>
      <c r="W77" s="19"/>
      <c r="X77" s="19"/>
      <c r="Y77" s="19"/>
      <c r="Z77" s="25"/>
      <c r="AA77" s="26"/>
      <c r="AB77" s="27"/>
      <c r="AC77" s="27"/>
      <c r="AD77" s="27"/>
      <c r="AE77" s="27"/>
      <c r="AF77" s="27"/>
      <c r="AG77" s="27"/>
      <c r="AH77" s="27"/>
      <c r="AI77" s="27"/>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row>
    <row r="78" ht="15.75" customHeight="1">
      <c r="A78" s="25"/>
      <c r="B78" s="19"/>
      <c r="C78" s="19"/>
      <c r="D78" s="19"/>
      <c r="E78" s="25"/>
      <c r="F78" s="25"/>
      <c r="G78" s="19"/>
      <c r="H78" s="19"/>
      <c r="I78" s="25"/>
      <c r="J78" s="25"/>
      <c r="K78" s="19"/>
      <c r="L78" s="19"/>
      <c r="M78" s="25"/>
      <c r="N78" s="25"/>
      <c r="O78" s="25"/>
      <c r="P78" s="27"/>
      <c r="Q78" s="25"/>
      <c r="R78" s="19"/>
      <c r="S78" s="19"/>
      <c r="T78" s="19"/>
      <c r="U78" s="19"/>
      <c r="V78" s="19"/>
      <c r="W78" s="19"/>
      <c r="X78" s="19"/>
      <c r="Y78" s="19"/>
      <c r="Z78" s="25"/>
      <c r="AA78" s="26"/>
      <c r="AB78" s="27"/>
      <c r="AC78" s="27"/>
      <c r="AD78" s="27"/>
      <c r="AE78" s="27"/>
      <c r="AF78" s="27"/>
      <c r="AG78" s="27"/>
      <c r="AH78" s="27"/>
      <c r="AI78" s="27"/>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row>
    <row r="79" ht="15.75" customHeight="1">
      <c r="A79" s="25"/>
      <c r="B79" s="19"/>
      <c r="C79" s="19"/>
      <c r="D79" s="19"/>
      <c r="E79" s="25"/>
      <c r="F79" s="25"/>
      <c r="G79" s="19"/>
      <c r="H79" s="19"/>
      <c r="I79" s="25"/>
      <c r="J79" s="25"/>
      <c r="K79" s="19"/>
      <c r="L79" s="19"/>
      <c r="M79" s="25"/>
      <c r="N79" s="25"/>
      <c r="O79" s="25"/>
      <c r="P79" s="27"/>
      <c r="Q79" s="25"/>
      <c r="R79" s="19"/>
      <c r="S79" s="19"/>
      <c r="T79" s="19"/>
      <c r="U79" s="19"/>
      <c r="V79" s="19"/>
      <c r="W79" s="19"/>
      <c r="X79" s="19"/>
      <c r="Y79" s="19"/>
      <c r="Z79" s="25"/>
      <c r="AA79" s="26"/>
      <c r="AB79" s="27"/>
      <c r="AC79" s="27"/>
      <c r="AD79" s="27"/>
      <c r="AE79" s="27"/>
      <c r="AF79" s="27"/>
      <c r="AG79" s="27"/>
      <c r="AH79" s="27"/>
      <c r="AI79" s="27"/>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row>
    <row r="80" ht="15.75" customHeight="1">
      <c r="A80" s="25"/>
      <c r="B80" s="19"/>
      <c r="C80" s="19"/>
      <c r="D80" s="19"/>
      <c r="E80" s="25"/>
      <c r="F80" s="25"/>
      <c r="G80" s="19"/>
      <c r="H80" s="19"/>
      <c r="I80" s="25"/>
      <c r="J80" s="25"/>
      <c r="K80" s="19"/>
      <c r="L80" s="19"/>
      <c r="M80" s="25"/>
      <c r="N80" s="25"/>
      <c r="O80" s="25"/>
      <c r="P80" s="27"/>
      <c r="Q80" s="25"/>
      <c r="R80" s="19"/>
      <c r="S80" s="19"/>
      <c r="T80" s="19"/>
      <c r="U80" s="19"/>
      <c r="V80" s="19"/>
      <c r="W80" s="19"/>
      <c r="X80" s="19"/>
      <c r="Y80" s="19"/>
      <c r="Z80" s="25"/>
      <c r="AA80" s="26"/>
      <c r="AB80" s="27"/>
      <c r="AC80" s="27"/>
      <c r="AD80" s="27"/>
      <c r="AE80" s="27"/>
      <c r="AF80" s="27"/>
      <c r="AG80" s="27"/>
      <c r="AH80" s="27"/>
      <c r="AI80" s="27"/>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row>
    <row r="81" ht="15.75" customHeight="1">
      <c r="A81" s="25"/>
      <c r="B81" s="19"/>
      <c r="C81" s="19"/>
      <c r="D81" s="19"/>
      <c r="E81" s="25"/>
      <c r="F81" s="25"/>
      <c r="G81" s="19"/>
      <c r="H81" s="19"/>
      <c r="I81" s="25"/>
      <c r="J81" s="25"/>
      <c r="K81" s="19"/>
      <c r="L81" s="19"/>
      <c r="M81" s="25"/>
      <c r="N81" s="25"/>
      <c r="O81" s="25"/>
      <c r="P81" s="27"/>
      <c r="Q81" s="25"/>
      <c r="R81" s="19"/>
      <c r="S81" s="19"/>
      <c r="T81" s="19"/>
      <c r="U81" s="19"/>
      <c r="V81" s="19"/>
      <c r="W81" s="19"/>
      <c r="X81" s="19"/>
      <c r="Y81" s="19"/>
      <c r="Z81" s="25"/>
      <c r="AA81" s="26"/>
      <c r="AB81" s="27"/>
      <c r="AC81" s="27"/>
      <c r="AD81" s="27"/>
      <c r="AE81" s="27"/>
      <c r="AF81" s="27"/>
      <c r="AG81" s="27"/>
      <c r="AH81" s="27"/>
      <c r="AI81" s="27"/>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row>
    <row r="82" ht="15.75" customHeight="1">
      <c r="A82" s="25"/>
      <c r="B82" s="19"/>
      <c r="C82" s="19"/>
      <c r="D82" s="19"/>
      <c r="E82" s="25"/>
      <c r="F82" s="25"/>
      <c r="G82" s="19"/>
      <c r="H82" s="19"/>
      <c r="I82" s="25"/>
      <c r="J82" s="25"/>
      <c r="K82" s="19"/>
      <c r="L82" s="19"/>
      <c r="M82" s="25"/>
      <c r="N82" s="25"/>
      <c r="O82" s="25"/>
      <c r="P82" s="25"/>
      <c r="Q82" s="25"/>
      <c r="R82" s="19"/>
      <c r="S82" s="19"/>
      <c r="T82" s="19"/>
      <c r="U82" s="19"/>
      <c r="V82" s="19"/>
      <c r="W82" s="19"/>
      <c r="X82" s="19"/>
      <c r="Y82" s="19"/>
      <c r="Z82" s="25"/>
      <c r="AA82" s="26"/>
      <c r="AB82" s="27"/>
      <c r="AC82" s="27"/>
      <c r="AD82" s="27"/>
      <c r="AE82" s="27"/>
      <c r="AF82" s="27"/>
      <c r="AG82" s="27"/>
      <c r="AH82" s="27"/>
      <c r="AI82" s="27"/>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row>
    <row r="83" ht="15.75" customHeight="1">
      <c r="A83" s="25"/>
      <c r="B83" s="19"/>
      <c r="C83" s="19"/>
      <c r="D83" s="19"/>
      <c r="E83" s="25"/>
      <c r="F83" s="25"/>
      <c r="G83" s="19"/>
      <c r="H83" s="19"/>
      <c r="I83" s="25"/>
      <c r="J83" s="25"/>
      <c r="K83" s="19"/>
      <c r="L83" s="19"/>
      <c r="M83" s="25"/>
      <c r="N83" s="25"/>
      <c r="O83" s="25"/>
      <c r="P83" s="25"/>
      <c r="Q83" s="25"/>
      <c r="R83" s="19"/>
      <c r="S83" s="19"/>
      <c r="T83" s="19"/>
      <c r="U83" s="19"/>
      <c r="V83" s="19"/>
      <c r="W83" s="19"/>
      <c r="X83" s="19"/>
      <c r="Y83" s="19"/>
      <c r="Z83" s="25"/>
      <c r="AA83" s="26"/>
      <c r="AB83" s="27"/>
      <c r="AC83" s="27"/>
      <c r="AD83" s="27"/>
      <c r="AE83" s="27"/>
      <c r="AF83" s="27"/>
      <c r="AG83" s="27"/>
      <c r="AH83" s="27"/>
      <c r="AI83" s="27"/>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row>
    <row r="84" ht="15.75" customHeight="1">
      <c r="A84" s="25"/>
      <c r="B84" s="19"/>
      <c r="C84" s="19"/>
      <c r="D84" s="19"/>
      <c r="E84" s="25"/>
      <c r="F84" s="25"/>
      <c r="G84" s="19"/>
      <c r="H84" s="19"/>
      <c r="I84" s="25"/>
      <c r="J84" s="25"/>
      <c r="K84" s="19"/>
      <c r="L84" s="19"/>
      <c r="M84" s="25"/>
      <c r="N84" s="25"/>
      <c r="O84" s="25"/>
      <c r="P84" s="25"/>
      <c r="Q84" s="25"/>
      <c r="R84" s="19"/>
      <c r="S84" s="19"/>
      <c r="T84" s="19"/>
      <c r="U84" s="19"/>
      <c r="V84" s="19"/>
      <c r="W84" s="19"/>
      <c r="X84" s="19"/>
      <c r="Y84" s="19"/>
      <c r="Z84" s="25"/>
      <c r="AA84" s="26"/>
      <c r="AB84" s="27"/>
      <c r="AC84" s="27"/>
      <c r="AD84" s="27"/>
      <c r="AE84" s="27"/>
      <c r="AF84" s="27"/>
      <c r="AG84" s="27"/>
      <c r="AH84" s="27"/>
      <c r="AI84" s="27"/>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row>
    <row r="85" ht="15.75" customHeight="1">
      <c r="A85" s="25"/>
      <c r="B85" s="19"/>
      <c r="C85" s="19"/>
      <c r="D85" s="19"/>
      <c r="E85" s="25"/>
      <c r="F85" s="25"/>
      <c r="G85" s="19"/>
      <c r="H85" s="19"/>
      <c r="I85" s="25"/>
      <c r="J85" s="25"/>
      <c r="K85" s="19"/>
      <c r="L85" s="19"/>
      <c r="M85" s="25"/>
      <c r="N85" s="25"/>
      <c r="O85" s="25"/>
      <c r="P85" s="25"/>
      <c r="Q85" s="25"/>
      <c r="R85" s="19"/>
      <c r="S85" s="19"/>
      <c r="T85" s="19"/>
      <c r="U85" s="19"/>
      <c r="V85" s="19"/>
      <c r="W85" s="19"/>
      <c r="X85" s="19"/>
      <c r="Y85" s="19"/>
      <c r="Z85" s="25"/>
      <c r="AA85" s="25"/>
      <c r="AB85" s="25"/>
      <c r="AC85" s="25"/>
      <c r="AD85" s="25"/>
      <c r="AE85" s="25"/>
      <c r="AF85" s="25"/>
      <c r="AG85" s="25"/>
      <c r="AH85" s="25"/>
      <c r="AI85" s="2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row>
    <row r="86" ht="15.75" customHeight="1">
      <c r="A86" s="25"/>
      <c r="B86" s="19"/>
      <c r="C86" s="19"/>
      <c r="D86" s="19"/>
      <c r="E86" s="25"/>
      <c r="F86" s="25"/>
      <c r="G86" s="19"/>
      <c r="H86" s="19"/>
      <c r="I86" s="25"/>
      <c r="J86" s="25"/>
      <c r="K86" s="19"/>
      <c r="L86" s="19"/>
      <c r="M86" s="25"/>
      <c r="N86" s="25"/>
      <c r="O86" s="25"/>
      <c r="P86" s="25"/>
      <c r="Q86" s="25"/>
      <c r="R86" s="19"/>
      <c r="S86" s="19"/>
      <c r="T86" s="19"/>
      <c r="U86" s="19"/>
      <c r="V86" s="19"/>
      <c r="W86" s="19"/>
      <c r="X86" s="19"/>
      <c r="Y86" s="19"/>
      <c r="Z86" s="25"/>
      <c r="AA86" s="26"/>
      <c r="AB86" s="25"/>
      <c r="AC86" s="26"/>
      <c r="AD86" s="25"/>
      <c r="AE86" s="25"/>
      <c r="AF86" s="25"/>
      <c r="AG86" s="25"/>
      <c r="AH86" s="25"/>
      <c r="AI86" s="25"/>
      <c r="AJ86" s="25"/>
      <c r="AK86" s="25"/>
      <c r="AL86" s="25"/>
      <c r="AM86" s="25"/>
      <c r="AN86" s="25"/>
      <c r="AO86" s="25"/>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row>
    <row r="87" ht="15.75" customHeight="1">
      <c r="A87" s="25"/>
      <c r="B87" s="19"/>
      <c r="C87" s="19"/>
      <c r="D87" s="19"/>
      <c r="E87" s="25"/>
      <c r="F87" s="25"/>
      <c r="G87" s="19"/>
      <c r="H87" s="19"/>
      <c r="I87" s="25"/>
      <c r="J87" s="25"/>
      <c r="K87" s="19"/>
      <c r="L87" s="19"/>
      <c r="M87" s="25"/>
      <c r="N87" s="25"/>
      <c r="O87" s="25"/>
      <c r="P87" s="25"/>
      <c r="Q87" s="25"/>
      <c r="R87" s="19"/>
      <c r="S87" s="19"/>
      <c r="T87" s="19"/>
      <c r="U87" s="19"/>
      <c r="V87" s="19"/>
      <c r="W87" s="19"/>
      <c r="X87" s="19"/>
      <c r="Y87" s="19"/>
      <c r="Z87" s="25"/>
      <c r="AA87" s="25"/>
      <c r="AB87" s="25"/>
      <c r="AC87" s="25"/>
      <c r="AD87" s="25"/>
      <c r="AE87" s="25"/>
      <c r="AF87" s="25"/>
      <c r="AG87" s="25"/>
      <c r="AH87" s="25"/>
      <c r="AI87" s="2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row>
    <row r="88" ht="15.75" customHeight="1">
      <c r="A88" s="25"/>
      <c r="B88" s="19"/>
      <c r="C88" s="19"/>
      <c r="D88" s="19"/>
      <c r="E88" s="25"/>
      <c r="F88" s="25"/>
      <c r="G88" s="19"/>
      <c r="H88" s="19"/>
      <c r="I88" s="25"/>
      <c r="J88" s="25"/>
      <c r="K88" s="19"/>
      <c r="L88" s="19"/>
      <c r="M88" s="25"/>
      <c r="N88" s="25"/>
      <c r="O88" s="25"/>
      <c r="P88" s="25"/>
      <c r="Q88" s="25"/>
      <c r="R88" s="19"/>
      <c r="S88" s="19"/>
      <c r="T88" s="19"/>
      <c r="U88" s="19"/>
      <c r="V88" s="19"/>
      <c r="W88" s="19"/>
      <c r="X88" s="19"/>
      <c r="Y88" s="19"/>
      <c r="Z88" s="25"/>
      <c r="AA88" s="25"/>
      <c r="AB88" s="25"/>
      <c r="AC88" s="25"/>
      <c r="AD88" s="25"/>
      <c r="AE88" s="25"/>
      <c r="AF88" s="25"/>
      <c r="AG88" s="25"/>
      <c r="AH88" s="25"/>
      <c r="AI88" s="25"/>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row>
    <row r="89" ht="15.75" customHeight="1">
      <c r="A89" s="25"/>
      <c r="B89" s="19"/>
      <c r="C89" s="19"/>
      <c r="D89" s="19"/>
      <c r="E89" s="25"/>
      <c r="F89" s="25"/>
      <c r="G89" s="19"/>
      <c r="H89" s="19"/>
      <c r="I89" s="25"/>
      <c r="J89" s="25"/>
      <c r="K89" s="19"/>
      <c r="L89" s="19"/>
      <c r="M89" s="25"/>
      <c r="N89" s="25"/>
      <c r="O89" s="25"/>
      <c r="P89" s="25"/>
      <c r="Q89" s="25"/>
      <c r="R89" s="19"/>
      <c r="S89" s="19"/>
      <c r="T89" s="19"/>
      <c r="U89" s="19"/>
      <c r="V89" s="19"/>
      <c r="W89" s="19"/>
      <c r="X89" s="19"/>
      <c r="Y89" s="19"/>
      <c r="Z89" s="25"/>
      <c r="AA89" s="25"/>
      <c r="AB89" s="25"/>
      <c r="AC89" s="25"/>
      <c r="AD89" s="25"/>
      <c r="AE89" s="25"/>
      <c r="AF89" s="25"/>
      <c r="AG89" s="25"/>
      <c r="AH89" s="25"/>
      <c r="AI89" s="25"/>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row>
    <row r="90" ht="15.75" customHeight="1">
      <c r="A90" s="25"/>
      <c r="B90" s="19"/>
      <c r="C90" s="19"/>
      <c r="D90" s="19"/>
      <c r="E90" s="25"/>
      <c r="F90" s="25"/>
      <c r="G90" s="19"/>
      <c r="H90" s="19"/>
      <c r="I90" s="25"/>
      <c r="J90" s="25"/>
      <c r="K90" s="19"/>
      <c r="L90" s="19"/>
      <c r="M90" s="25"/>
      <c r="N90" s="25"/>
      <c r="O90" s="25"/>
      <c r="P90" s="25"/>
      <c r="Q90" s="25"/>
      <c r="R90" s="19"/>
      <c r="S90" s="19"/>
      <c r="T90" s="19"/>
      <c r="U90" s="19"/>
      <c r="V90" s="19"/>
      <c r="W90" s="19"/>
      <c r="X90" s="19"/>
      <c r="Y90" s="19"/>
      <c r="Z90" s="25"/>
      <c r="AA90" s="25"/>
      <c r="AB90" s="25"/>
      <c r="AC90" s="25"/>
      <c r="AD90" s="25"/>
      <c r="AE90" s="25"/>
      <c r="AF90" s="25"/>
      <c r="AG90" s="25"/>
      <c r="AH90" s="25"/>
      <c r="AI90" s="25"/>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row>
    <row r="91" ht="15.75" customHeight="1">
      <c r="A91" s="25"/>
      <c r="B91" s="19"/>
      <c r="C91" s="19"/>
      <c r="D91" s="19"/>
      <c r="E91" s="25"/>
      <c r="F91" s="25"/>
      <c r="G91" s="19"/>
      <c r="H91" s="19"/>
      <c r="I91" s="25"/>
      <c r="J91" s="25"/>
      <c r="K91" s="19"/>
      <c r="L91" s="19"/>
      <c r="M91" s="25"/>
      <c r="N91" s="25"/>
      <c r="O91" s="25"/>
      <c r="P91" s="25"/>
      <c r="Q91" s="25"/>
      <c r="R91" s="19"/>
      <c r="S91" s="19"/>
      <c r="T91" s="19"/>
      <c r="U91" s="19"/>
      <c r="V91" s="19"/>
      <c r="W91" s="19"/>
      <c r="X91" s="19"/>
      <c r="Y91" s="19"/>
      <c r="Z91" s="25"/>
      <c r="AA91" s="25"/>
      <c r="AB91" s="25"/>
      <c r="AC91" s="25"/>
      <c r="AD91" s="25"/>
      <c r="AE91" s="25"/>
      <c r="AF91" s="25"/>
      <c r="AG91" s="25"/>
      <c r="AH91" s="25"/>
      <c r="AI91" s="25"/>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row>
    <row r="92" ht="15.75" customHeight="1">
      <c r="A92" s="25"/>
      <c r="B92" s="19"/>
      <c r="C92" s="19"/>
      <c r="D92" s="19"/>
      <c r="E92" s="25"/>
      <c r="F92" s="25"/>
      <c r="G92" s="19"/>
      <c r="H92" s="19"/>
      <c r="I92" s="25"/>
      <c r="J92" s="25"/>
      <c r="K92" s="19"/>
      <c r="L92" s="19"/>
      <c r="M92" s="25"/>
      <c r="N92" s="25"/>
      <c r="O92" s="25"/>
      <c r="P92" s="25"/>
      <c r="Q92" s="25"/>
      <c r="R92" s="19"/>
      <c r="S92" s="19"/>
      <c r="T92" s="19"/>
      <c r="U92" s="19"/>
      <c r="V92" s="19"/>
      <c r="W92" s="19"/>
      <c r="X92" s="19"/>
      <c r="Y92" s="19"/>
      <c r="Z92" s="25"/>
      <c r="AA92" s="25"/>
      <c r="AB92" s="25"/>
      <c r="AC92" s="25"/>
      <c r="AD92" s="25"/>
      <c r="AE92" s="25"/>
      <c r="AF92" s="25"/>
      <c r="AG92" s="25"/>
      <c r="AH92" s="25"/>
      <c r="AI92" s="25"/>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row>
    <row r="93" ht="15.75" customHeight="1">
      <c r="A93" s="25"/>
      <c r="B93" s="19"/>
      <c r="C93" s="19"/>
      <c r="D93" s="19"/>
      <c r="E93" s="25"/>
      <c r="F93" s="25"/>
      <c r="G93" s="19"/>
      <c r="H93" s="19"/>
      <c r="I93" s="25"/>
      <c r="J93" s="25"/>
      <c r="K93" s="19"/>
      <c r="L93" s="19"/>
      <c r="M93" s="25"/>
      <c r="N93" s="25"/>
      <c r="O93" s="25"/>
      <c r="P93" s="25"/>
      <c r="Q93" s="25"/>
      <c r="R93" s="19"/>
      <c r="S93" s="19"/>
      <c r="T93" s="19"/>
      <c r="U93" s="19"/>
      <c r="V93" s="19"/>
      <c r="W93" s="19"/>
      <c r="X93" s="19"/>
      <c r="Y93" s="19"/>
      <c r="Z93" s="25"/>
      <c r="AA93" s="25"/>
      <c r="AB93" s="25"/>
      <c r="AC93" s="25"/>
      <c r="AD93" s="25"/>
      <c r="AE93" s="25"/>
      <c r="AF93" s="25"/>
      <c r="AG93" s="25"/>
      <c r="AH93" s="25"/>
      <c r="AI93" s="25"/>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row>
    <row r="94" ht="15.75" customHeight="1">
      <c r="A94" s="25"/>
      <c r="B94" s="19"/>
      <c r="C94" s="19"/>
      <c r="D94" s="19"/>
      <c r="E94" s="25"/>
      <c r="F94" s="25"/>
      <c r="G94" s="19"/>
      <c r="H94" s="19"/>
      <c r="I94" s="25"/>
      <c r="J94" s="25"/>
      <c r="K94" s="19"/>
      <c r="L94" s="19"/>
      <c r="M94" s="25"/>
      <c r="N94" s="25"/>
      <c r="O94" s="25"/>
      <c r="P94" s="25"/>
      <c r="Q94" s="25"/>
      <c r="R94" s="19"/>
      <c r="S94" s="19"/>
      <c r="T94" s="19"/>
      <c r="U94" s="19"/>
      <c r="V94" s="19"/>
      <c r="W94" s="19"/>
      <c r="X94" s="19"/>
      <c r="Y94" s="19"/>
      <c r="Z94" s="25"/>
      <c r="AA94" s="26"/>
      <c r="AB94" s="27"/>
      <c r="AC94" s="27"/>
      <c r="AD94" s="27"/>
      <c r="AE94" s="27"/>
      <c r="AF94" s="27"/>
      <c r="AG94" s="27"/>
      <c r="AH94" s="27"/>
      <c r="AI94" s="27"/>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row>
    <row r="95" ht="15.75" customHeight="1">
      <c r="A95" s="25"/>
      <c r="B95" s="19"/>
      <c r="C95" s="19"/>
      <c r="D95" s="19"/>
      <c r="E95" s="25"/>
      <c r="F95" s="25"/>
      <c r="G95" s="19"/>
      <c r="H95" s="19"/>
      <c r="I95" s="25"/>
      <c r="J95" s="25"/>
      <c r="K95" s="19"/>
      <c r="L95" s="19"/>
      <c r="M95" s="25"/>
      <c r="N95" s="25"/>
      <c r="O95" s="25"/>
      <c r="P95" s="25"/>
      <c r="Q95" s="25"/>
      <c r="R95" s="19"/>
      <c r="S95" s="19"/>
      <c r="T95" s="19"/>
      <c r="U95" s="19"/>
      <c r="V95" s="19"/>
      <c r="W95" s="19"/>
      <c r="X95" s="19"/>
      <c r="Y95" s="19"/>
      <c r="Z95" s="25"/>
      <c r="AA95" s="26"/>
      <c r="AB95" s="27"/>
      <c r="AC95" s="27"/>
      <c r="AD95" s="27"/>
      <c r="AE95" s="27"/>
      <c r="AF95" s="27"/>
      <c r="AG95" s="27"/>
      <c r="AH95" s="27"/>
      <c r="AI95" s="27"/>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row>
    <row r="96" ht="15.75" customHeight="1">
      <c r="A96" s="25"/>
      <c r="B96" s="19"/>
      <c r="C96" s="19"/>
      <c r="D96" s="19"/>
      <c r="E96" s="25"/>
      <c r="F96" s="25"/>
      <c r="G96" s="19"/>
      <c r="H96" s="19"/>
      <c r="I96" s="25"/>
      <c r="J96" s="25"/>
      <c r="K96" s="19"/>
      <c r="L96" s="19"/>
      <c r="M96" s="25"/>
      <c r="N96" s="25"/>
      <c r="O96" s="25"/>
      <c r="P96" s="25"/>
      <c r="Q96" s="25"/>
      <c r="R96" s="19"/>
      <c r="S96" s="19"/>
      <c r="T96" s="19"/>
      <c r="U96" s="19"/>
      <c r="V96" s="19"/>
      <c r="W96" s="19"/>
      <c r="X96" s="19"/>
      <c r="Y96" s="19"/>
      <c r="Z96" s="25"/>
      <c r="AA96" s="26"/>
      <c r="AB96" s="27"/>
      <c r="AC96" s="27"/>
      <c r="AD96" s="27"/>
      <c r="AE96" s="27"/>
      <c r="AF96" s="27"/>
      <c r="AG96" s="27"/>
      <c r="AH96" s="27"/>
      <c r="AI96" s="27"/>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row>
    <row r="97" ht="15.75" customHeight="1">
      <c r="A97" s="25"/>
      <c r="B97" s="19"/>
      <c r="C97" s="19"/>
      <c r="D97" s="19"/>
      <c r="E97" s="25"/>
      <c r="F97" s="25"/>
      <c r="G97" s="19"/>
      <c r="H97" s="19"/>
      <c r="I97" s="25"/>
      <c r="J97" s="25"/>
      <c r="K97" s="19"/>
      <c r="L97" s="19"/>
      <c r="M97" s="25"/>
      <c r="N97" s="25"/>
      <c r="O97" s="25"/>
      <c r="P97" s="25"/>
      <c r="Q97" s="25"/>
      <c r="R97" s="19"/>
      <c r="S97" s="19"/>
      <c r="T97" s="19"/>
      <c r="U97" s="19"/>
      <c r="V97" s="19"/>
      <c r="W97" s="19"/>
      <c r="X97" s="19"/>
      <c r="Y97" s="19"/>
      <c r="Z97" s="25"/>
      <c r="AA97" s="26"/>
      <c r="AB97" s="27"/>
      <c r="AC97" s="27"/>
      <c r="AD97" s="27"/>
      <c r="AE97" s="27"/>
      <c r="AF97" s="27"/>
      <c r="AG97" s="27"/>
      <c r="AH97" s="27"/>
      <c r="AI97" s="27"/>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row>
    <row r="98" ht="15.75" customHeight="1">
      <c r="A98" s="25"/>
      <c r="B98" s="19"/>
      <c r="C98" s="19"/>
      <c r="D98" s="19"/>
      <c r="E98" s="25"/>
      <c r="F98" s="25"/>
      <c r="G98" s="19"/>
      <c r="H98" s="19"/>
      <c r="I98" s="25"/>
      <c r="J98" s="25"/>
      <c r="K98" s="19"/>
      <c r="L98" s="19"/>
      <c r="M98" s="25"/>
      <c r="N98" s="25"/>
      <c r="O98" s="25"/>
      <c r="P98" s="25"/>
      <c r="Q98" s="25"/>
      <c r="R98" s="19"/>
      <c r="S98" s="19"/>
      <c r="T98" s="19"/>
      <c r="U98" s="19"/>
      <c r="V98" s="19"/>
      <c r="W98" s="19"/>
      <c r="X98" s="19"/>
      <c r="Y98" s="19"/>
      <c r="Z98" s="25"/>
      <c r="AA98" s="26"/>
      <c r="AB98" s="27"/>
      <c r="AC98" s="27"/>
      <c r="AD98" s="27"/>
      <c r="AE98" s="27"/>
      <c r="AF98" s="27"/>
      <c r="AG98" s="27"/>
      <c r="AH98" s="27"/>
      <c r="AI98" s="27"/>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row>
    <row r="99" ht="15.75" customHeight="1">
      <c r="A99" s="25"/>
      <c r="B99" s="19"/>
      <c r="C99" s="19"/>
      <c r="D99" s="19"/>
      <c r="E99" s="25"/>
      <c r="F99" s="25"/>
      <c r="G99" s="19"/>
      <c r="H99" s="19"/>
      <c r="I99" s="25"/>
      <c r="J99" s="25"/>
      <c r="K99" s="19"/>
      <c r="L99" s="19"/>
      <c r="M99" s="25"/>
      <c r="N99" s="25"/>
      <c r="O99" s="25"/>
      <c r="P99" s="25"/>
      <c r="Q99" s="25"/>
      <c r="R99" s="19"/>
      <c r="S99" s="19"/>
      <c r="T99" s="19"/>
      <c r="U99" s="19"/>
      <c r="V99" s="19"/>
      <c r="W99" s="19"/>
      <c r="X99" s="19"/>
      <c r="Y99" s="19"/>
      <c r="Z99" s="25"/>
      <c r="AA99" s="26"/>
      <c r="AB99" s="27"/>
      <c r="AC99" s="27"/>
      <c r="AD99" s="27"/>
      <c r="AE99" s="27"/>
      <c r="AF99" s="27"/>
      <c r="AG99" s="27"/>
      <c r="AH99" s="27"/>
      <c r="AI99" s="27"/>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row>
    <row r="100" ht="15.75" customHeight="1">
      <c r="A100" s="25"/>
      <c r="B100" s="19"/>
      <c r="C100" s="19"/>
      <c r="D100" s="19"/>
      <c r="E100" s="25"/>
      <c r="F100" s="25"/>
      <c r="G100" s="19"/>
      <c r="H100" s="19"/>
      <c r="I100" s="25"/>
      <c r="J100" s="25"/>
      <c r="K100" s="19"/>
      <c r="L100" s="19"/>
      <c r="M100" s="25"/>
      <c r="N100" s="25"/>
      <c r="O100" s="25"/>
      <c r="P100" s="25"/>
      <c r="Q100" s="25"/>
      <c r="R100" s="19"/>
      <c r="S100" s="19"/>
      <c r="T100" s="19"/>
      <c r="U100" s="19"/>
      <c r="V100" s="19"/>
      <c r="W100" s="19"/>
      <c r="X100" s="19"/>
      <c r="Y100" s="19"/>
      <c r="Z100" s="25"/>
      <c r="AA100" s="26"/>
      <c r="AB100" s="27"/>
      <c r="AC100" s="27"/>
      <c r="AD100" s="27"/>
      <c r="AE100" s="27"/>
      <c r="AF100" s="27"/>
      <c r="AG100" s="27"/>
      <c r="AH100" s="27"/>
      <c r="AI100" s="27"/>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row>
    <row r="101" ht="15.75" customHeight="1">
      <c r="A101" s="25"/>
      <c r="B101" s="19"/>
      <c r="C101" s="19"/>
      <c r="D101" s="19"/>
      <c r="E101" s="25"/>
      <c r="F101" s="25"/>
      <c r="G101" s="19"/>
      <c r="H101" s="19"/>
      <c r="I101" s="25"/>
      <c r="J101" s="25"/>
      <c r="K101" s="19"/>
      <c r="L101" s="19"/>
      <c r="M101" s="25"/>
      <c r="N101" s="25"/>
      <c r="O101" s="25"/>
      <c r="P101" s="25"/>
      <c r="Q101" s="25"/>
      <c r="R101" s="19"/>
      <c r="S101" s="19"/>
      <c r="T101" s="19"/>
      <c r="U101" s="19"/>
      <c r="V101" s="19"/>
      <c r="W101" s="19"/>
      <c r="X101" s="19"/>
      <c r="Y101" s="19"/>
      <c r="Z101" s="25"/>
      <c r="AA101" s="26"/>
      <c r="AB101" s="27"/>
      <c r="AC101" s="27"/>
      <c r="AD101" s="27"/>
      <c r="AE101" s="27"/>
      <c r="AF101" s="27"/>
      <c r="AG101" s="27"/>
      <c r="AH101" s="27"/>
      <c r="AI101" s="27"/>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row>
    <row r="102" ht="15.75" customHeight="1">
      <c r="A102" s="25"/>
      <c r="B102" s="19"/>
      <c r="C102" s="19"/>
      <c r="D102" s="19"/>
      <c r="E102" s="25"/>
      <c r="F102" s="25"/>
      <c r="G102" s="19"/>
      <c r="H102" s="19"/>
      <c r="I102" s="26"/>
      <c r="J102" s="25"/>
      <c r="K102" s="19"/>
      <c r="L102" s="19"/>
      <c r="M102" s="25"/>
      <c r="N102" s="25"/>
      <c r="O102" s="25"/>
      <c r="P102" s="26"/>
      <c r="Q102" s="25"/>
      <c r="R102" s="19"/>
      <c r="S102" s="19"/>
      <c r="T102" s="19"/>
      <c r="U102" s="19"/>
      <c r="V102" s="19"/>
      <c r="W102" s="19"/>
      <c r="X102" s="19"/>
      <c r="Y102" s="19"/>
      <c r="Z102" s="25"/>
      <c r="AA102" s="26"/>
      <c r="AB102" s="27"/>
      <c r="AC102" s="27"/>
      <c r="AD102" s="27"/>
      <c r="AE102" s="27"/>
      <c r="AF102" s="27"/>
      <c r="AG102" s="27"/>
      <c r="AH102" s="27"/>
      <c r="AI102" s="27"/>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row>
    <row r="103" ht="15.75" customHeight="1">
      <c r="A103" s="25"/>
      <c r="B103" s="19"/>
      <c r="C103" s="19"/>
      <c r="D103" s="19"/>
      <c r="E103" s="25"/>
      <c r="F103" s="25"/>
      <c r="G103" s="19"/>
      <c r="H103" s="19"/>
      <c r="I103" s="26"/>
      <c r="J103" s="25"/>
      <c r="K103" s="19"/>
      <c r="L103" s="19"/>
      <c r="M103" s="25"/>
      <c r="N103" s="25"/>
      <c r="O103" s="25"/>
      <c r="P103" s="26"/>
      <c r="Q103" s="25"/>
      <c r="R103" s="19"/>
      <c r="S103" s="19"/>
      <c r="T103" s="19"/>
      <c r="U103" s="19"/>
      <c r="V103" s="19"/>
      <c r="W103" s="19"/>
      <c r="X103" s="19"/>
      <c r="Y103" s="19"/>
      <c r="Z103" s="25"/>
      <c r="AA103" s="26"/>
      <c r="AB103" s="27"/>
      <c r="AC103" s="27"/>
      <c r="AD103" s="27"/>
      <c r="AE103" s="27"/>
      <c r="AF103" s="27"/>
      <c r="AG103" s="27"/>
      <c r="AH103" s="27"/>
      <c r="AI103" s="27"/>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row>
    <row r="104" ht="15.75" customHeight="1">
      <c r="A104" s="25"/>
      <c r="B104" s="19"/>
      <c r="C104" s="19"/>
      <c r="D104" s="19"/>
      <c r="E104" s="25"/>
      <c r="F104" s="25"/>
      <c r="G104" s="19"/>
      <c r="H104" s="19"/>
      <c r="I104" s="26"/>
      <c r="J104" s="25"/>
      <c r="K104" s="19"/>
      <c r="L104" s="19"/>
      <c r="M104" s="25"/>
      <c r="N104" s="25"/>
      <c r="O104" s="25"/>
      <c r="P104" s="26"/>
      <c r="Q104" s="25"/>
      <c r="R104" s="19"/>
      <c r="S104" s="19"/>
      <c r="T104" s="19"/>
      <c r="U104" s="19"/>
      <c r="V104" s="19"/>
      <c r="W104" s="19"/>
      <c r="X104" s="19"/>
      <c r="Y104" s="19"/>
      <c r="Z104" s="25"/>
      <c r="AA104" s="26"/>
      <c r="AB104" s="27"/>
      <c r="AC104" s="27"/>
      <c r="AD104" s="27"/>
      <c r="AE104" s="27"/>
      <c r="AF104" s="27"/>
      <c r="AG104" s="27"/>
      <c r="AH104" s="27"/>
      <c r="AI104" s="27"/>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row>
    <row r="105" ht="15.75" customHeight="1">
      <c r="A105" s="25"/>
      <c r="B105" s="19"/>
      <c r="C105" s="19"/>
      <c r="D105" s="19"/>
      <c r="E105" s="25"/>
      <c r="F105" s="25"/>
      <c r="G105" s="19"/>
      <c r="H105" s="19"/>
      <c r="I105" s="26"/>
      <c r="J105" s="25"/>
      <c r="K105" s="19"/>
      <c r="L105" s="19"/>
      <c r="M105" s="25"/>
      <c r="N105" s="25"/>
      <c r="O105" s="25"/>
      <c r="P105" s="26"/>
      <c r="Q105" s="25"/>
      <c r="R105" s="19"/>
      <c r="S105" s="19"/>
      <c r="T105" s="19"/>
      <c r="U105" s="19"/>
      <c r="V105" s="19"/>
      <c r="W105" s="19"/>
      <c r="X105" s="19"/>
      <c r="Y105" s="19"/>
      <c r="Z105" s="25"/>
      <c r="AA105" s="26"/>
      <c r="AB105" s="27"/>
      <c r="AC105" s="27"/>
      <c r="AD105" s="27"/>
      <c r="AE105" s="27"/>
      <c r="AF105" s="27"/>
      <c r="AG105" s="27"/>
      <c r="AH105" s="27"/>
      <c r="AI105" s="27"/>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row>
    <row r="106" ht="15.75" customHeight="1">
      <c r="A106" s="25"/>
      <c r="B106" s="19"/>
      <c r="C106" s="19"/>
      <c r="D106" s="19"/>
      <c r="E106" s="25"/>
      <c r="F106" s="25"/>
      <c r="G106" s="19"/>
      <c r="H106" s="19"/>
      <c r="I106" s="26"/>
      <c r="J106" s="25"/>
      <c r="K106" s="19"/>
      <c r="L106" s="19"/>
      <c r="M106" s="25"/>
      <c r="N106" s="25"/>
      <c r="O106" s="25"/>
      <c r="P106" s="26"/>
      <c r="Q106" s="25"/>
      <c r="R106" s="19"/>
      <c r="S106" s="19"/>
      <c r="T106" s="19"/>
      <c r="U106" s="19"/>
      <c r="V106" s="19"/>
      <c r="W106" s="19"/>
      <c r="X106" s="19"/>
      <c r="Y106" s="19"/>
      <c r="Z106" s="25"/>
      <c r="AA106" s="26"/>
      <c r="AB106" s="27"/>
      <c r="AC106" s="27"/>
      <c r="AD106" s="27"/>
      <c r="AE106" s="27"/>
      <c r="AF106" s="27"/>
      <c r="AG106" s="27"/>
      <c r="AH106" s="27"/>
      <c r="AI106" s="27"/>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row>
    <row r="107" ht="15.75" customHeight="1">
      <c r="A107" s="25"/>
      <c r="B107" s="19"/>
      <c r="C107" s="19"/>
      <c r="D107" s="19"/>
      <c r="E107" s="25"/>
      <c r="F107" s="25"/>
      <c r="G107" s="19"/>
      <c r="H107" s="19"/>
      <c r="I107" s="26"/>
      <c r="J107" s="25"/>
      <c r="K107" s="19"/>
      <c r="L107" s="19"/>
      <c r="M107" s="25"/>
      <c r="N107" s="25"/>
      <c r="O107" s="25"/>
      <c r="P107" s="26"/>
      <c r="Q107" s="25"/>
      <c r="R107" s="19"/>
      <c r="S107" s="19"/>
      <c r="T107" s="19"/>
      <c r="U107" s="19"/>
      <c r="V107" s="19"/>
      <c r="W107" s="19"/>
      <c r="X107" s="19"/>
      <c r="Y107" s="19"/>
      <c r="Z107" s="25"/>
      <c r="AA107" s="26"/>
      <c r="AB107" s="27"/>
      <c r="AC107" s="27"/>
      <c r="AD107" s="27"/>
      <c r="AE107" s="27"/>
      <c r="AF107" s="27"/>
      <c r="AG107" s="27"/>
      <c r="AH107" s="27"/>
      <c r="AI107" s="27"/>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row>
    <row r="108" ht="15.75" customHeight="1">
      <c r="A108" s="25"/>
      <c r="B108" s="19"/>
      <c r="C108" s="19"/>
      <c r="D108" s="19"/>
      <c r="E108" s="25"/>
      <c r="F108" s="25"/>
      <c r="G108" s="19"/>
      <c r="H108" s="19"/>
      <c r="I108" s="26"/>
      <c r="J108" s="25"/>
      <c r="K108" s="19"/>
      <c r="L108" s="19"/>
      <c r="M108" s="25"/>
      <c r="N108" s="25"/>
      <c r="O108" s="25"/>
      <c r="P108" s="26"/>
      <c r="Q108" s="25"/>
      <c r="R108" s="19"/>
      <c r="S108" s="19"/>
      <c r="T108" s="19"/>
      <c r="U108" s="19"/>
      <c r="V108" s="19"/>
      <c r="W108" s="19"/>
      <c r="X108" s="19"/>
      <c r="Y108" s="19"/>
      <c r="Z108" s="25"/>
      <c r="AA108" s="26"/>
      <c r="AB108" s="27"/>
      <c r="AC108" s="27"/>
      <c r="AD108" s="27"/>
      <c r="AE108" s="27"/>
      <c r="AF108" s="27"/>
      <c r="AG108" s="27"/>
      <c r="AH108" s="27"/>
      <c r="AI108" s="27"/>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row>
    <row r="109" ht="15.75" customHeight="1">
      <c r="A109" s="25"/>
      <c r="B109" s="19"/>
      <c r="C109" s="19"/>
      <c r="D109" s="19"/>
      <c r="E109" s="25"/>
      <c r="F109" s="25"/>
      <c r="G109" s="19"/>
      <c r="H109" s="19"/>
      <c r="I109" s="26"/>
      <c r="J109" s="25"/>
      <c r="K109" s="19"/>
      <c r="L109" s="19"/>
      <c r="M109" s="25"/>
      <c r="N109" s="25"/>
      <c r="O109" s="25"/>
      <c r="P109" s="26"/>
      <c r="Q109" s="25"/>
      <c r="R109" s="19"/>
      <c r="S109" s="19"/>
      <c r="T109" s="19"/>
      <c r="U109" s="19"/>
      <c r="V109" s="19"/>
      <c r="W109" s="19"/>
      <c r="X109" s="19"/>
      <c r="Y109" s="19"/>
      <c r="Z109" s="25"/>
      <c r="AA109" s="26"/>
      <c r="AB109" s="27"/>
      <c r="AC109" s="27"/>
      <c r="AD109" s="27"/>
      <c r="AE109" s="27"/>
      <c r="AF109" s="27"/>
      <c r="AG109" s="27"/>
      <c r="AH109" s="27"/>
      <c r="AI109" s="27"/>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row>
    <row r="110" ht="15.75" customHeight="1">
      <c r="A110" s="25"/>
      <c r="B110" s="19"/>
      <c r="C110" s="19"/>
      <c r="D110" s="19"/>
      <c r="E110" s="25"/>
      <c r="F110" s="25"/>
      <c r="G110" s="19"/>
      <c r="H110" s="19"/>
      <c r="I110" s="26"/>
      <c r="J110" s="25"/>
      <c r="K110" s="19"/>
      <c r="L110" s="19"/>
      <c r="M110" s="25"/>
      <c r="N110" s="25"/>
      <c r="O110" s="25"/>
      <c r="P110" s="26"/>
      <c r="Q110" s="25"/>
      <c r="R110" s="19"/>
      <c r="S110" s="19"/>
      <c r="T110" s="19"/>
      <c r="U110" s="19"/>
      <c r="V110" s="19"/>
      <c r="W110" s="19"/>
      <c r="X110" s="19"/>
      <c r="Y110" s="19"/>
      <c r="Z110" s="25"/>
      <c r="AA110" s="26"/>
      <c r="AB110" s="27"/>
      <c r="AC110" s="27"/>
      <c r="AD110" s="27"/>
      <c r="AE110" s="27"/>
      <c r="AF110" s="27"/>
      <c r="AG110" s="27"/>
      <c r="AH110" s="27"/>
      <c r="AI110" s="27"/>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row>
    <row r="111" ht="15.75" customHeight="1">
      <c r="A111" s="25"/>
      <c r="B111" s="19"/>
      <c r="C111" s="19"/>
      <c r="D111" s="19"/>
      <c r="E111" s="25"/>
      <c r="F111" s="25"/>
      <c r="G111" s="19"/>
      <c r="H111" s="19"/>
      <c r="I111" s="26"/>
      <c r="J111" s="25"/>
      <c r="K111" s="19"/>
      <c r="L111" s="19"/>
      <c r="M111" s="25"/>
      <c r="N111" s="25"/>
      <c r="O111" s="25"/>
      <c r="P111" s="26"/>
      <c r="Q111" s="25"/>
      <c r="R111" s="19"/>
      <c r="S111" s="19"/>
      <c r="T111" s="19"/>
      <c r="U111" s="19"/>
      <c r="V111" s="19"/>
      <c r="W111" s="19"/>
      <c r="X111" s="19"/>
      <c r="Y111" s="19"/>
      <c r="Z111" s="25"/>
      <c r="AA111" s="26"/>
      <c r="AB111" s="27"/>
      <c r="AC111" s="27"/>
      <c r="AD111" s="27"/>
      <c r="AE111" s="27"/>
      <c r="AF111" s="27"/>
      <c r="AG111" s="27"/>
      <c r="AH111" s="27"/>
      <c r="AI111" s="27"/>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row>
    <row r="112" ht="15.75" customHeight="1">
      <c r="A112" s="25"/>
      <c r="B112" s="19"/>
      <c r="C112" s="19"/>
      <c r="D112" s="19"/>
      <c r="E112" s="25"/>
      <c r="F112" s="25"/>
      <c r="G112" s="19"/>
      <c r="H112" s="19"/>
      <c r="I112" s="26"/>
      <c r="J112" s="25"/>
      <c r="K112" s="19"/>
      <c r="L112" s="19"/>
      <c r="M112" s="25"/>
      <c r="N112" s="25"/>
      <c r="O112" s="25"/>
      <c r="P112" s="26"/>
      <c r="Q112" s="25"/>
      <c r="R112" s="19"/>
      <c r="S112" s="19"/>
      <c r="T112" s="19"/>
      <c r="U112" s="19"/>
      <c r="V112" s="19"/>
      <c r="W112" s="19"/>
      <c r="X112" s="19"/>
      <c r="Y112" s="19"/>
      <c r="Z112" s="25"/>
      <c r="AA112" s="26"/>
      <c r="AB112" s="27"/>
      <c r="AC112" s="27"/>
      <c r="AD112" s="27"/>
      <c r="AE112" s="27"/>
      <c r="AF112" s="27"/>
      <c r="AG112" s="27"/>
      <c r="AH112" s="27"/>
      <c r="AI112" s="27"/>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row>
    <row r="113" ht="15.75" customHeight="1">
      <c r="A113" s="25"/>
      <c r="B113" s="19"/>
      <c r="C113" s="19"/>
      <c r="D113" s="19"/>
      <c r="E113" s="25"/>
      <c r="F113" s="25"/>
      <c r="G113" s="19"/>
      <c r="H113" s="19"/>
      <c r="I113" s="26"/>
      <c r="J113" s="25"/>
      <c r="K113" s="19"/>
      <c r="L113" s="19"/>
      <c r="M113" s="25"/>
      <c r="N113" s="25"/>
      <c r="O113" s="25"/>
      <c r="P113" s="26"/>
      <c r="Q113" s="25"/>
      <c r="R113" s="19"/>
      <c r="S113" s="19"/>
      <c r="T113" s="19"/>
      <c r="U113" s="19"/>
      <c r="V113" s="19"/>
      <c r="W113" s="19"/>
      <c r="X113" s="19"/>
      <c r="Y113" s="19"/>
      <c r="Z113" s="25"/>
      <c r="AA113" s="26"/>
      <c r="AB113" s="27"/>
      <c r="AC113" s="27"/>
      <c r="AD113" s="27"/>
      <c r="AE113" s="27"/>
      <c r="AF113" s="27"/>
      <c r="AG113" s="27"/>
      <c r="AH113" s="27"/>
      <c r="AI113" s="27"/>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row>
    <row r="114" ht="15.75" customHeight="1">
      <c r="A114" s="25"/>
      <c r="B114" s="19"/>
      <c r="C114" s="19"/>
      <c r="D114" s="19"/>
      <c r="E114" s="25"/>
      <c r="F114" s="25"/>
      <c r="G114" s="19"/>
      <c r="H114" s="19"/>
      <c r="I114" s="26"/>
      <c r="J114" s="25"/>
      <c r="K114" s="19"/>
      <c r="L114" s="19"/>
      <c r="M114" s="25"/>
      <c r="N114" s="25"/>
      <c r="O114" s="25"/>
      <c r="P114" s="26"/>
      <c r="Q114" s="25"/>
      <c r="R114" s="19"/>
      <c r="S114" s="19"/>
      <c r="T114" s="19"/>
      <c r="U114" s="19"/>
      <c r="V114" s="19"/>
      <c r="W114" s="19"/>
      <c r="X114" s="19"/>
      <c r="Y114" s="19"/>
      <c r="Z114" s="25"/>
      <c r="AA114" s="26"/>
      <c r="AB114" s="27"/>
      <c r="AC114" s="27"/>
      <c r="AD114" s="27"/>
      <c r="AE114" s="27"/>
      <c r="AF114" s="27"/>
      <c r="AG114" s="27"/>
      <c r="AH114" s="27"/>
      <c r="AI114" s="27"/>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row>
    <row r="115" ht="15.75" customHeight="1">
      <c r="A115" s="25"/>
      <c r="B115" s="19"/>
      <c r="C115" s="19"/>
      <c r="D115" s="19"/>
      <c r="E115" s="25"/>
      <c r="F115" s="25"/>
      <c r="G115" s="19"/>
      <c r="H115" s="19"/>
      <c r="I115" s="26"/>
      <c r="J115" s="25"/>
      <c r="K115" s="19"/>
      <c r="L115" s="19"/>
      <c r="M115" s="25"/>
      <c r="N115" s="25"/>
      <c r="O115" s="25"/>
      <c r="P115" s="26"/>
      <c r="Q115" s="25"/>
      <c r="R115" s="19"/>
      <c r="S115" s="19"/>
      <c r="T115" s="19"/>
      <c r="U115" s="19"/>
      <c r="V115" s="19"/>
      <c r="W115" s="19"/>
      <c r="X115" s="19"/>
      <c r="Y115" s="19"/>
      <c r="Z115" s="25"/>
      <c r="AA115" s="26"/>
      <c r="AB115" s="27"/>
      <c r="AC115" s="27"/>
      <c r="AD115" s="27"/>
      <c r="AE115" s="27"/>
      <c r="AF115" s="27"/>
      <c r="AG115" s="27"/>
      <c r="AH115" s="27"/>
      <c r="AI115" s="27"/>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row>
    <row r="116" ht="15.75" customHeight="1">
      <c r="A116" s="25"/>
      <c r="B116" s="19"/>
      <c r="C116" s="19"/>
      <c r="D116" s="19"/>
      <c r="E116" s="25"/>
      <c r="F116" s="25"/>
      <c r="G116" s="19"/>
      <c r="H116" s="19"/>
      <c r="I116" s="26"/>
      <c r="J116" s="25"/>
      <c r="K116" s="19"/>
      <c r="L116" s="19"/>
      <c r="M116" s="25"/>
      <c r="N116" s="25"/>
      <c r="O116" s="25"/>
      <c r="P116" s="26"/>
      <c r="Q116" s="25"/>
      <c r="R116" s="19"/>
      <c r="S116" s="19"/>
      <c r="T116" s="19"/>
      <c r="U116" s="19"/>
      <c r="V116" s="19"/>
      <c r="W116" s="19"/>
      <c r="X116" s="19"/>
      <c r="Y116" s="19"/>
      <c r="Z116" s="25"/>
      <c r="AA116" s="26"/>
      <c r="AB116" s="27"/>
      <c r="AC116" s="27"/>
      <c r="AD116" s="27"/>
      <c r="AE116" s="27"/>
      <c r="AF116" s="27"/>
      <c r="AG116" s="27"/>
      <c r="AH116" s="27"/>
      <c r="AI116" s="27"/>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row>
    <row r="117" ht="15.75" customHeight="1">
      <c r="A117" s="25"/>
      <c r="B117" s="19"/>
      <c r="C117" s="19"/>
      <c r="D117" s="19"/>
      <c r="E117" s="25"/>
      <c r="F117" s="25"/>
      <c r="G117" s="19"/>
      <c r="H117" s="19"/>
      <c r="I117" s="26"/>
      <c r="J117" s="25"/>
      <c r="K117" s="19"/>
      <c r="L117" s="19"/>
      <c r="M117" s="25"/>
      <c r="N117" s="25"/>
      <c r="O117" s="25"/>
      <c r="P117" s="26"/>
      <c r="Q117" s="25"/>
      <c r="R117" s="19"/>
      <c r="S117" s="19"/>
      <c r="T117" s="19"/>
      <c r="U117" s="19"/>
      <c r="V117" s="19"/>
      <c r="W117" s="19"/>
      <c r="X117" s="19"/>
      <c r="Y117" s="19"/>
      <c r="Z117" s="25"/>
      <c r="AA117" s="26"/>
      <c r="AB117" s="27"/>
      <c r="AC117" s="27"/>
      <c r="AD117" s="27"/>
      <c r="AE117" s="27"/>
      <c r="AF117" s="27"/>
      <c r="AG117" s="27"/>
      <c r="AH117" s="27"/>
      <c r="AI117" s="27"/>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row>
    <row r="118" ht="15.75" customHeight="1">
      <c r="A118" s="25"/>
      <c r="B118" s="19"/>
      <c r="C118" s="19"/>
      <c r="D118" s="19"/>
      <c r="E118" s="25"/>
      <c r="F118" s="25"/>
      <c r="G118" s="19"/>
      <c r="H118" s="19"/>
      <c r="I118" s="26"/>
      <c r="J118" s="25"/>
      <c r="K118" s="19"/>
      <c r="L118" s="19"/>
      <c r="M118" s="25"/>
      <c r="N118" s="25"/>
      <c r="O118" s="25"/>
      <c r="P118" s="26"/>
      <c r="Q118" s="25"/>
      <c r="R118" s="19"/>
      <c r="S118" s="19"/>
      <c r="T118" s="19"/>
      <c r="U118" s="19"/>
      <c r="V118" s="19"/>
      <c r="W118" s="19"/>
      <c r="X118" s="19"/>
      <c r="Y118" s="19"/>
      <c r="Z118" s="25"/>
      <c r="AA118" s="26"/>
      <c r="AB118" s="27"/>
      <c r="AC118" s="27"/>
      <c r="AD118" s="27"/>
      <c r="AE118" s="27"/>
      <c r="AF118" s="27"/>
      <c r="AG118" s="27"/>
      <c r="AH118" s="27"/>
      <c r="AI118" s="27"/>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row>
    <row r="119" ht="15.75" customHeight="1">
      <c r="A119" s="25"/>
      <c r="B119" s="19"/>
      <c r="C119" s="19"/>
      <c r="D119" s="19"/>
      <c r="E119" s="25"/>
      <c r="F119" s="25"/>
      <c r="G119" s="19"/>
      <c r="H119" s="19"/>
      <c r="I119" s="26"/>
      <c r="J119" s="25"/>
      <c r="K119" s="19"/>
      <c r="L119" s="19"/>
      <c r="M119" s="25"/>
      <c r="N119" s="25"/>
      <c r="O119" s="25"/>
      <c r="P119" s="26"/>
      <c r="Q119" s="25"/>
      <c r="R119" s="19"/>
      <c r="S119" s="19"/>
      <c r="T119" s="19"/>
      <c r="U119" s="19"/>
      <c r="V119" s="19"/>
      <c r="W119" s="19"/>
      <c r="X119" s="19"/>
      <c r="Y119" s="19"/>
      <c r="Z119" s="25"/>
      <c r="AA119" s="26"/>
      <c r="AB119" s="27"/>
      <c r="AC119" s="27"/>
      <c r="AD119" s="27"/>
      <c r="AE119" s="27"/>
      <c r="AF119" s="27"/>
      <c r="AG119" s="27"/>
      <c r="AH119" s="27"/>
      <c r="AI119" s="27"/>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row>
    <row r="120" ht="15.75" customHeight="1">
      <c r="A120" s="25"/>
      <c r="B120" s="19"/>
      <c r="C120" s="19"/>
      <c r="D120" s="19"/>
      <c r="E120" s="25"/>
      <c r="F120" s="25"/>
      <c r="G120" s="19"/>
      <c r="H120" s="19"/>
      <c r="I120" s="19"/>
      <c r="J120" s="25"/>
      <c r="K120" s="19"/>
      <c r="L120" s="19"/>
      <c r="M120" s="25"/>
      <c r="N120" s="25"/>
      <c r="O120" s="25"/>
      <c r="P120" s="19"/>
      <c r="Q120" s="25"/>
      <c r="R120" s="19"/>
      <c r="S120" s="19"/>
      <c r="T120" s="19"/>
      <c r="U120" s="19"/>
      <c r="V120" s="19"/>
      <c r="W120" s="19"/>
      <c r="X120" s="19"/>
      <c r="Y120" s="19"/>
      <c r="Z120" s="25"/>
      <c r="AA120" s="26"/>
      <c r="AB120" s="27"/>
      <c r="AC120" s="27"/>
      <c r="AD120" s="27"/>
      <c r="AE120" s="27"/>
      <c r="AF120" s="27"/>
      <c r="AG120" s="27"/>
      <c r="AH120" s="27"/>
      <c r="AI120" s="27"/>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row>
    <row r="121" ht="15.75" customHeight="1">
      <c r="A121" s="25"/>
      <c r="B121" s="19"/>
      <c r="C121" s="19"/>
      <c r="D121" s="19"/>
      <c r="E121" s="25"/>
      <c r="F121" s="25"/>
      <c r="G121" s="19"/>
      <c r="H121" s="19"/>
      <c r="I121" s="19"/>
      <c r="J121" s="25"/>
      <c r="K121" s="19"/>
      <c r="L121" s="19"/>
      <c r="M121" s="25"/>
      <c r="N121" s="25"/>
      <c r="O121" s="25"/>
      <c r="P121" s="19"/>
      <c r="Q121" s="25"/>
      <c r="R121" s="19"/>
      <c r="S121" s="19"/>
      <c r="T121" s="19"/>
      <c r="U121" s="19"/>
      <c r="V121" s="19"/>
      <c r="W121" s="19"/>
      <c r="X121" s="19"/>
      <c r="Y121" s="19"/>
      <c r="Z121" s="25"/>
      <c r="AA121" s="26"/>
      <c r="AB121" s="27"/>
      <c r="AC121" s="27"/>
      <c r="AD121" s="27"/>
      <c r="AE121" s="27"/>
      <c r="AF121" s="27"/>
      <c r="AG121" s="27"/>
      <c r="AH121" s="27"/>
      <c r="AI121" s="27"/>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row>
    <row r="122" ht="15.75" customHeight="1">
      <c r="A122" s="25"/>
      <c r="B122" s="19"/>
      <c r="C122" s="19"/>
      <c r="D122" s="19"/>
      <c r="E122" s="25"/>
      <c r="F122" s="25"/>
      <c r="G122" s="19"/>
      <c r="H122" s="19"/>
      <c r="I122" s="19"/>
      <c r="J122" s="25"/>
      <c r="K122" s="19"/>
      <c r="L122" s="19"/>
      <c r="M122" s="25"/>
      <c r="N122" s="25"/>
      <c r="O122" s="25"/>
      <c r="P122" s="19"/>
      <c r="Q122" s="25"/>
      <c r="R122" s="19"/>
      <c r="S122" s="19"/>
      <c r="T122" s="19"/>
      <c r="U122" s="19"/>
      <c r="V122" s="19"/>
      <c r="W122" s="19"/>
      <c r="X122" s="19"/>
      <c r="Y122" s="19"/>
      <c r="Z122" s="25"/>
      <c r="AA122" s="26"/>
      <c r="AB122" s="27"/>
      <c r="AC122" s="27"/>
      <c r="AD122" s="27"/>
      <c r="AE122" s="27"/>
      <c r="AF122" s="27"/>
      <c r="AG122" s="27"/>
      <c r="AH122" s="27"/>
      <c r="AI122" s="27"/>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row>
    <row r="123" ht="15.75" customHeight="1">
      <c r="A123" s="25"/>
      <c r="B123" s="19"/>
      <c r="C123" s="19"/>
      <c r="D123" s="19"/>
      <c r="E123" s="25"/>
      <c r="F123" s="25"/>
      <c r="G123" s="19"/>
      <c r="H123" s="19"/>
      <c r="I123" s="19"/>
      <c r="J123" s="25"/>
      <c r="K123" s="19"/>
      <c r="L123" s="19"/>
      <c r="M123" s="25"/>
      <c r="N123" s="25"/>
      <c r="O123" s="25"/>
      <c r="P123" s="27"/>
      <c r="Q123" s="25"/>
      <c r="R123" s="19"/>
      <c r="S123" s="19"/>
      <c r="T123" s="19"/>
      <c r="U123" s="19"/>
      <c r="V123" s="19"/>
      <c r="W123" s="19"/>
      <c r="X123" s="19"/>
      <c r="Y123" s="19"/>
      <c r="Z123" s="25"/>
      <c r="AA123" s="26"/>
      <c r="AB123" s="27"/>
      <c r="AC123" s="27"/>
      <c r="AD123" s="27"/>
      <c r="AE123" s="27"/>
      <c r="AF123" s="27"/>
      <c r="AG123" s="27"/>
      <c r="AH123" s="27"/>
      <c r="AI123" s="27"/>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row>
    <row r="124" ht="15.75" customHeight="1">
      <c r="A124" s="25"/>
      <c r="B124" s="19"/>
      <c r="C124" s="19"/>
      <c r="D124" s="19"/>
      <c r="E124" s="25"/>
      <c r="F124" s="25"/>
      <c r="G124" s="19"/>
      <c r="H124" s="19"/>
      <c r="I124" s="19"/>
      <c r="J124" s="25"/>
      <c r="K124" s="19"/>
      <c r="L124" s="19"/>
      <c r="M124" s="25"/>
      <c r="N124" s="25"/>
      <c r="O124" s="25"/>
      <c r="P124" s="19"/>
      <c r="Q124" s="25"/>
      <c r="R124" s="19"/>
      <c r="S124" s="19"/>
      <c r="T124" s="19"/>
      <c r="U124" s="19"/>
      <c r="V124" s="19"/>
      <c r="W124" s="19"/>
      <c r="X124" s="19"/>
      <c r="Y124" s="19"/>
      <c r="Z124" s="25"/>
      <c r="AA124" s="26"/>
      <c r="AB124" s="27"/>
      <c r="AC124" s="27"/>
      <c r="AD124" s="27"/>
      <c r="AE124" s="27"/>
      <c r="AF124" s="27"/>
      <c r="AG124" s="27"/>
      <c r="AH124" s="27"/>
      <c r="AI124" s="27"/>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row>
    <row r="125" ht="15.75" customHeight="1">
      <c r="A125" s="25"/>
      <c r="B125" s="19"/>
      <c r="C125" s="19"/>
      <c r="D125" s="19"/>
      <c r="E125" s="25"/>
      <c r="F125" s="25"/>
      <c r="G125" s="19"/>
      <c r="H125" s="19"/>
      <c r="I125" s="19"/>
      <c r="J125" s="25"/>
      <c r="K125" s="19"/>
      <c r="L125" s="19"/>
      <c r="M125" s="25"/>
      <c r="N125" s="25"/>
      <c r="O125" s="25"/>
      <c r="P125" s="19"/>
      <c r="Q125" s="25"/>
      <c r="R125" s="19"/>
      <c r="S125" s="19"/>
      <c r="T125" s="19"/>
      <c r="U125" s="19"/>
      <c r="V125" s="19"/>
      <c r="W125" s="19"/>
      <c r="X125" s="19"/>
      <c r="Y125" s="19"/>
      <c r="Z125" s="25"/>
      <c r="AA125" s="26"/>
      <c r="AB125" s="27"/>
      <c r="AC125" s="27"/>
      <c r="AD125" s="27"/>
      <c r="AE125" s="27"/>
      <c r="AF125" s="27"/>
      <c r="AG125" s="27"/>
      <c r="AH125" s="27"/>
      <c r="AI125" s="27"/>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row>
    <row r="126" ht="15.75" customHeight="1">
      <c r="A126" s="25"/>
      <c r="B126" s="19"/>
      <c r="C126" s="19"/>
      <c r="D126" s="19"/>
      <c r="E126" s="25"/>
      <c r="F126" s="25"/>
      <c r="G126" s="19"/>
      <c r="H126" s="19"/>
      <c r="I126" s="19"/>
      <c r="J126" s="25"/>
      <c r="K126" s="19"/>
      <c r="L126" s="19"/>
      <c r="M126" s="25"/>
      <c r="N126" s="25"/>
      <c r="O126" s="25"/>
      <c r="P126" s="19"/>
      <c r="Q126" s="25"/>
      <c r="R126" s="19"/>
      <c r="S126" s="19"/>
      <c r="T126" s="19"/>
      <c r="U126" s="19"/>
      <c r="V126" s="19"/>
      <c r="W126" s="19"/>
      <c r="X126" s="19"/>
      <c r="Y126" s="19"/>
      <c r="Z126" s="25"/>
      <c r="AA126" s="26"/>
      <c r="AB126" s="27"/>
      <c r="AC126" s="27"/>
      <c r="AD126" s="27"/>
      <c r="AE126" s="27"/>
      <c r="AF126" s="27"/>
      <c r="AG126" s="27"/>
      <c r="AH126" s="27"/>
      <c r="AI126" s="27"/>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row>
    <row r="127" ht="15.75" customHeight="1">
      <c r="A127" s="25"/>
      <c r="B127" s="19"/>
      <c r="C127" s="19"/>
      <c r="D127" s="19"/>
      <c r="E127" s="25"/>
      <c r="F127" s="25"/>
      <c r="G127" s="19"/>
      <c r="H127" s="19"/>
      <c r="I127" s="19"/>
      <c r="J127" s="25"/>
      <c r="K127" s="19"/>
      <c r="L127" s="19"/>
      <c r="M127" s="25"/>
      <c r="N127" s="25"/>
      <c r="O127" s="25"/>
      <c r="P127" s="19"/>
      <c r="Q127" s="25"/>
      <c r="R127" s="19"/>
      <c r="S127" s="19"/>
      <c r="T127" s="19"/>
      <c r="U127" s="19"/>
      <c r="V127" s="19"/>
      <c r="W127" s="19"/>
      <c r="X127" s="19"/>
      <c r="Y127" s="19"/>
      <c r="Z127" s="25"/>
      <c r="AA127" s="26"/>
      <c r="AB127" s="27"/>
      <c r="AC127" s="27"/>
      <c r="AD127" s="27"/>
      <c r="AE127" s="27"/>
      <c r="AF127" s="27"/>
      <c r="AG127" s="27"/>
      <c r="AH127" s="27"/>
      <c r="AI127" s="27"/>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row>
    <row r="128" ht="15.75" customHeight="1">
      <c r="A128" s="25"/>
      <c r="B128" s="19"/>
      <c r="C128" s="19"/>
      <c r="D128" s="19"/>
      <c r="E128" s="25"/>
      <c r="F128" s="25"/>
      <c r="G128" s="19"/>
      <c r="H128" s="19"/>
      <c r="I128" s="19"/>
      <c r="J128" s="25"/>
      <c r="K128" s="19"/>
      <c r="L128" s="19"/>
      <c r="M128" s="25"/>
      <c r="N128" s="25"/>
      <c r="O128" s="25"/>
      <c r="P128" s="27"/>
      <c r="Q128" s="25"/>
      <c r="R128" s="19"/>
      <c r="S128" s="19"/>
      <c r="T128" s="19"/>
      <c r="U128" s="19"/>
      <c r="V128" s="19"/>
      <c r="W128" s="19"/>
      <c r="X128" s="19"/>
      <c r="Y128" s="19"/>
      <c r="Z128" s="25"/>
      <c r="AA128" s="26"/>
      <c r="AB128" s="27"/>
      <c r="AC128" s="27"/>
      <c r="AD128" s="27"/>
      <c r="AE128" s="27"/>
      <c r="AF128" s="27"/>
      <c r="AG128" s="27"/>
      <c r="AH128" s="27"/>
      <c r="AI128" s="27"/>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row>
    <row r="129" ht="15.75" customHeight="1">
      <c r="A129" s="25"/>
      <c r="B129" s="19"/>
      <c r="C129" s="19"/>
      <c r="D129" s="19"/>
      <c r="E129" s="25"/>
      <c r="F129" s="25"/>
      <c r="G129" s="19"/>
      <c r="H129" s="19"/>
      <c r="I129" s="19"/>
      <c r="J129" s="25"/>
      <c r="K129" s="19"/>
      <c r="L129" s="19"/>
      <c r="M129" s="25"/>
      <c r="N129" s="25"/>
      <c r="O129" s="25"/>
      <c r="P129" s="19"/>
      <c r="Q129" s="25"/>
      <c r="R129" s="19"/>
      <c r="S129" s="19"/>
      <c r="T129" s="19"/>
      <c r="U129" s="19"/>
      <c r="V129" s="19"/>
      <c r="W129" s="19"/>
      <c r="X129" s="19"/>
      <c r="Y129" s="19"/>
      <c r="Z129" s="25"/>
      <c r="AA129" s="26"/>
      <c r="AB129" s="27"/>
      <c r="AC129" s="27"/>
      <c r="AD129" s="27"/>
      <c r="AE129" s="27"/>
      <c r="AF129" s="27"/>
      <c r="AG129" s="27"/>
      <c r="AH129" s="27"/>
      <c r="AI129" s="27"/>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row>
    <row r="130" ht="15.75" customHeight="1">
      <c r="A130" s="25"/>
      <c r="B130" s="19"/>
      <c r="C130" s="19"/>
      <c r="D130" s="19"/>
      <c r="E130" s="25"/>
      <c r="F130" s="25"/>
      <c r="G130" s="19"/>
      <c r="H130" s="19"/>
      <c r="I130" s="19"/>
      <c r="J130" s="25"/>
      <c r="K130" s="19"/>
      <c r="L130" s="19"/>
      <c r="M130" s="25"/>
      <c r="N130" s="25"/>
      <c r="O130" s="25"/>
      <c r="P130" s="27"/>
      <c r="Q130" s="25"/>
      <c r="R130" s="19"/>
      <c r="S130" s="19"/>
      <c r="T130" s="19"/>
      <c r="U130" s="19"/>
      <c r="V130" s="19"/>
      <c r="W130" s="19"/>
      <c r="X130" s="19"/>
      <c r="Y130" s="19"/>
      <c r="Z130" s="25"/>
      <c r="AA130" s="26"/>
      <c r="AB130" s="27"/>
      <c r="AC130" s="27"/>
      <c r="AD130" s="27"/>
      <c r="AE130" s="27"/>
      <c r="AF130" s="27"/>
      <c r="AG130" s="27"/>
      <c r="AH130" s="27"/>
      <c r="AI130" s="27"/>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row>
    <row r="131" ht="15.75" customHeight="1">
      <c r="A131" s="25"/>
      <c r="B131" s="19"/>
      <c r="C131" s="19"/>
      <c r="D131" s="19"/>
      <c r="E131" s="25"/>
      <c r="F131" s="25"/>
      <c r="G131" s="19"/>
      <c r="H131" s="19"/>
      <c r="I131" s="19"/>
      <c r="J131" s="25"/>
      <c r="K131" s="19"/>
      <c r="L131" s="19"/>
      <c r="M131" s="25"/>
      <c r="N131" s="25"/>
      <c r="O131" s="25"/>
      <c r="P131" s="27"/>
      <c r="Q131" s="25"/>
      <c r="R131" s="19"/>
      <c r="S131" s="19"/>
      <c r="T131" s="19"/>
      <c r="U131" s="19"/>
      <c r="V131" s="19"/>
      <c r="W131" s="19"/>
      <c r="X131" s="19"/>
      <c r="Y131" s="19"/>
      <c r="Z131" s="25"/>
      <c r="AA131" s="26"/>
      <c r="AB131" s="27"/>
      <c r="AC131" s="27"/>
      <c r="AD131" s="27"/>
      <c r="AE131" s="27"/>
      <c r="AF131" s="27"/>
      <c r="AG131" s="27"/>
      <c r="AH131" s="27"/>
      <c r="AI131" s="27"/>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row>
    <row r="132" ht="15.75" customHeight="1">
      <c r="A132" s="19"/>
      <c r="B132" s="19"/>
      <c r="C132" s="19"/>
      <c r="D132" s="19"/>
      <c r="E132" s="19"/>
      <c r="F132" s="25"/>
      <c r="G132" s="19"/>
      <c r="H132" s="19"/>
      <c r="I132" s="19"/>
      <c r="J132" s="25"/>
      <c r="K132" s="19"/>
      <c r="L132" s="19"/>
      <c r="M132" s="25"/>
      <c r="N132" s="25"/>
      <c r="O132" s="25"/>
      <c r="P132" s="27"/>
      <c r="Q132" s="25"/>
      <c r="R132" s="19"/>
      <c r="S132" s="19"/>
      <c r="T132" s="19"/>
      <c r="U132" s="19"/>
      <c r="V132" s="19"/>
      <c r="W132" s="19"/>
      <c r="X132" s="19"/>
      <c r="Y132" s="19"/>
      <c r="Z132" s="25"/>
      <c r="AA132" s="26"/>
      <c r="AB132" s="27"/>
      <c r="AC132" s="27"/>
      <c r="AD132" s="27"/>
      <c r="AE132" s="27"/>
      <c r="AF132" s="27"/>
      <c r="AG132" s="27"/>
      <c r="AH132" s="27"/>
      <c r="AI132" s="27"/>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row>
    <row r="133" ht="15.75" customHeight="1">
      <c r="A133" s="19"/>
      <c r="B133" s="19"/>
      <c r="C133" s="19"/>
      <c r="D133" s="19"/>
      <c r="E133" s="19"/>
      <c r="F133" s="25"/>
      <c r="G133" s="19"/>
      <c r="H133" s="19"/>
      <c r="I133" s="19"/>
      <c r="J133" s="25"/>
      <c r="K133" s="19"/>
      <c r="L133" s="19"/>
      <c r="M133" s="25"/>
      <c r="N133" s="25"/>
      <c r="O133" s="25"/>
      <c r="P133" s="27"/>
      <c r="Q133" s="25"/>
      <c r="R133" s="19"/>
      <c r="S133" s="19"/>
      <c r="T133" s="19"/>
      <c r="U133" s="19"/>
      <c r="V133" s="19"/>
      <c r="W133" s="19"/>
      <c r="X133" s="19"/>
      <c r="Y133" s="19"/>
      <c r="Z133" s="25"/>
      <c r="AA133" s="26"/>
      <c r="AB133" s="27"/>
      <c r="AC133" s="27"/>
      <c r="AD133" s="27"/>
      <c r="AE133" s="27"/>
      <c r="AF133" s="27"/>
      <c r="AG133" s="27"/>
      <c r="AH133" s="27"/>
      <c r="AI133" s="27"/>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row>
    <row r="134" ht="15.75" customHeight="1">
      <c r="A134" s="19"/>
      <c r="B134" s="19"/>
      <c r="C134" s="19"/>
      <c r="D134" s="19"/>
      <c r="E134" s="19"/>
      <c r="F134" s="25"/>
      <c r="G134" s="19"/>
      <c r="H134" s="19"/>
      <c r="I134" s="19"/>
      <c r="J134" s="25"/>
      <c r="K134" s="19"/>
      <c r="L134" s="19"/>
      <c r="M134" s="25"/>
      <c r="N134" s="25"/>
      <c r="O134" s="25"/>
      <c r="P134" s="27"/>
      <c r="Q134" s="25"/>
      <c r="R134" s="19"/>
      <c r="S134" s="19"/>
      <c r="T134" s="19"/>
      <c r="U134" s="19"/>
      <c r="V134" s="19"/>
      <c r="W134" s="19"/>
      <c r="X134" s="19"/>
      <c r="Y134" s="19"/>
      <c r="Z134" s="25"/>
      <c r="AA134" s="26"/>
      <c r="AB134" s="27"/>
      <c r="AC134" s="27"/>
      <c r="AD134" s="27"/>
      <c r="AE134" s="27"/>
      <c r="AF134" s="27"/>
      <c r="AG134" s="27"/>
      <c r="AH134" s="27"/>
      <c r="AI134" s="27"/>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row>
    <row r="135" ht="15.75" customHeight="1">
      <c r="A135" s="19"/>
      <c r="B135" s="19"/>
      <c r="C135" s="19"/>
      <c r="D135" s="19"/>
      <c r="E135" s="19"/>
      <c r="F135" s="25"/>
      <c r="G135" s="19"/>
      <c r="H135" s="19"/>
      <c r="I135" s="19"/>
      <c r="J135" s="25"/>
      <c r="K135" s="19"/>
      <c r="L135" s="19"/>
      <c r="M135" s="25"/>
      <c r="N135" s="25"/>
      <c r="O135" s="25"/>
      <c r="P135" s="27"/>
      <c r="Q135" s="25"/>
      <c r="R135" s="19"/>
      <c r="S135" s="19"/>
      <c r="T135" s="19"/>
      <c r="U135" s="19"/>
      <c r="V135" s="19"/>
      <c r="W135" s="19"/>
      <c r="X135" s="19"/>
      <c r="Y135" s="19"/>
      <c r="Z135" s="25"/>
      <c r="AA135" s="26"/>
      <c r="AB135" s="27"/>
      <c r="AC135" s="27"/>
      <c r="AD135" s="27"/>
      <c r="AE135" s="27"/>
      <c r="AF135" s="27"/>
      <c r="AG135" s="27"/>
      <c r="AH135" s="27"/>
      <c r="AI135" s="27"/>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row>
    <row r="136" ht="15.75" customHeight="1">
      <c r="A136" s="19"/>
      <c r="B136" s="19"/>
      <c r="C136" s="19"/>
      <c r="D136" s="19"/>
      <c r="E136" s="19"/>
      <c r="F136" s="25"/>
      <c r="G136" s="19"/>
      <c r="H136" s="19"/>
      <c r="I136" s="19"/>
      <c r="J136" s="25"/>
      <c r="K136" s="19"/>
      <c r="L136" s="19"/>
      <c r="M136" s="25"/>
      <c r="N136" s="25"/>
      <c r="O136" s="25"/>
      <c r="P136" s="27"/>
      <c r="Q136" s="25"/>
      <c r="R136" s="19"/>
      <c r="S136" s="19"/>
      <c r="T136" s="19"/>
      <c r="U136" s="19"/>
      <c r="V136" s="19"/>
      <c r="W136" s="19"/>
      <c r="X136" s="19"/>
      <c r="Y136" s="19"/>
      <c r="Z136" s="25"/>
      <c r="AA136" s="26"/>
      <c r="AB136" s="27"/>
      <c r="AC136" s="27"/>
      <c r="AD136" s="27"/>
      <c r="AE136" s="27"/>
      <c r="AF136" s="27"/>
      <c r="AG136" s="27"/>
      <c r="AH136" s="27"/>
      <c r="AI136" s="27"/>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row>
    <row r="137" ht="15.75" customHeight="1">
      <c r="A137" s="19"/>
      <c r="B137" s="19"/>
      <c r="C137" s="19"/>
      <c r="D137" s="19"/>
      <c r="E137" s="19"/>
      <c r="F137" s="25"/>
      <c r="G137" s="19"/>
      <c r="H137" s="19"/>
      <c r="I137" s="19"/>
      <c r="J137" s="25"/>
      <c r="K137" s="19"/>
      <c r="L137" s="19"/>
      <c r="M137" s="25"/>
      <c r="N137" s="25"/>
      <c r="O137" s="25"/>
      <c r="P137" s="27"/>
      <c r="Q137" s="25"/>
      <c r="R137" s="19"/>
      <c r="S137" s="19"/>
      <c r="T137" s="19"/>
      <c r="U137" s="19"/>
      <c r="V137" s="19"/>
      <c r="W137" s="19"/>
      <c r="X137" s="19"/>
      <c r="Y137" s="19"/>
      <c r="Z137" s="25"/>
      <c r="AA137" s="26"/>
      <c r="AB137" s="27"/>
      <c r="AC137" s="27"/>
      <c r="AD137" s="27"/>
      <c r="AE137" s="27"/>
      <c r="AF137" s="27"/>
      <c r="AG137" s="27"/>
      <c r="AH137" s="27"/>
      <c r="AI137" s="27"/>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row>
    <row r="138" ht="15.75" customHeight="1">
      <c r="A138" s="19"/>
      <c r="B138" s="19"/>
      <c r="C138" s="19"/>
      <c r="D138" s="19"/>
      <c r="E138" s="19"/>
      <c r="F138" s="25"/>
      <c r="G138" s="19"/>
      <c r="H138" s="19"/>
      <c r="I138" s="19"/>
      <c r="J138" s="25"/>
      <c r="K138" s="19"/>
      <c r="L138" s="19"/>
      <c r="M138" s="25"/>
      <c r="N138" s="25"/>
      <c r="O138" s="25"/>
      <c r="P138" s="27"/>
      <c r="Q138" s="25"/>
      <c r="R138" s="19"/>
      <c r="S138" s="19"/>
      <c r="T138" s="19"/>
      <c r="U138" s="19"/>
      <c r="V138" s="19"/>
      <c r="W138" s="19"/>
      <c r="X138" s="19"/>
      <c r="Y138" s="19"/>
      <c r="Z138" s="25"/>
      <c r="AA138" s="26"/>
      <c r="AB138" s="27"/>
      <c r="AC138" s="27"/>
      <c r="AD138" s="27"/>
      <c r="AE138" s="27"/>
      <c r="AF138" s="27"/>
      <c r="AG138" s="27"/>
      <c r="AH138" s="27"/>
      <c r="AI138" s="27"/>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row>
    <row r="139" ht="15.75" customHeight="1">
      <c r="A139" s="19"/>
      <c r="B139" s="19"/>
      <c r="C139" s="19"/>
      <c r="D139" s="19"/>
      <c r="E139" s="19"/>
      <c r="F139" s="25"/>
      <c r="G139" s="19"/>
      <c r="H139" s="19"/>
      <c r="I139" s="19"/>
      <c r="J139" s="25"/>
      <c r="K139" s="19"/>
      <c r="L139" s="19"/>
      <c r="M139" s="25"/>
      <c r="N139" s="25"/>
      <c r="O139" s="25"/>
      <c r="P139" s="27"/>
      <c r="Q139" s="25"/>
      <c r="R139" s="19"/>
      <c r="S139" s="19"/>
      <c r="T139" s="19"/>
      <c r="U139" s="19"/>
      <c r="V139" s="19"/>
      <c r="W139" s="19"/>
      <c r="X139" s="19"/>
      <c r="Y139" s="19"/>
      <c r="Z139" s="25"/>
      <c r="AA139" s="26"/>
      <c r="AB139" s="27"/>
      <c r="AC139" s="27"/>
      <c r="AD139" s="27"/>
      <c r="AE139" s="27"/>
      <c r="AF139" s="27"/>
      <c r="AG139" s="27"/>
      <c r="AH139" s="27"/>
      <c r="AI139" s="27"/>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row>
    <row r="140" ht="15.75" customHeight="1">
      <c r="A140" s="19"/>
      <c r="B140" s="19"/>
      <c r="C140" s="19"/>
      <c r="D140" s="19"/>
      <c r="E140" s="19"/>
      <c r="F140" s="25"/>
      <c r="G140" s="19"/>
      <c r="H140" s="19"/>
      <c r="I140" s="19"/>
      <c r="J140" s="25"/>
      <c r="K140" s="19"/>
      <c r="L140" s="19"/>
      <c r="M140" s="25"/>
      <c r="N140" s="25"/>
      <c r="O140" s="25"/>
      <c r="P140" s="27"/>
      <c r="Q140" s="25"/>
      <c r="R140" s="19"/>
      <c r="S140" s="19"/>
      <c r="T140" s="19"/>
      <c r="U140" s="19"/>
      <c r="V140" s="19"/>
      <c r="W140" s="19"/>
      <c r="X140" s="19"/>
      <c r="Y140" s="19"/>
      <c r="Z140" s="25"/>
      <c r="AA140" s="26"/>
      <c r="AB140" s="27"/>
      <c r="AC140" s="27"/>
      <c r="AD140" s="27"/>
      <c r="AE140" s="27"/>
      <c r="AF140" s="27"/>
      <c r="AG140" s="27"/>
      <c r="AH140" s="27"/>
      <c r="AI140" s="27"/>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row>
    <row r="141" ht="15.75" customHeight="1">
      <c r="A141" s="19"/>
      <c r="B141" s="19"/>
      <c r="C141" s="19"/>
      <c r="D141" s="19"/>
      <c r="E141" s="19"/>
      <c r="F141" s="25"/>
      <c r="G141" s="19"/>
      <c r="H141" s="19"/>
      <c r="I141" s="19"/>
      <c r="J141" s="25"/>
      <c r="K141" s="19"/>
      <c r="L141" s="19"/>
      <c r="M141" s="25"/>
      <c r="N141" s="25"/>
      <c r="O141" s="25"/>
      <c r="P141" s="27"/>
      <c r="Q141" s="25"/>
      <c r="R141" s="19"/>
      <c r="S141" s="19"/>
      <c r="T141" s="19"/>
      <c r="U141" s="19"/>
      <c r="V141" s="19"/>
      <c r="W141" s="19"/>
      <c r="X141" s="19"/>
      <c r="Y141" s="19"/>
      <c r="Z141" s="25"/>
      <c r="AA141" s="26"/>
      <c r="AB141" s="27"/>
      <c r="AC141" s="27"/>
      <c r="AD141" s="27"/>
      <c r="AE141" s="27"/>
      <c r="AF141" s="27"/>
      <c r="AG141" s="27"/>
      <c r="AH141" s="27"/>
      <c r="AI141" s="27"/>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row>
    <row r="142" ht="15.75" customHeight="1">
      <c r="A142" s="19"/>
      <c r="B142" s="19"/>
      <c r="C142" s="19"/>
      <c r="D142" s="19"/>
      <c r="E142" s="19"/>
      <c r="F142" s="25"/>
      <c r="G142" s="19"/>
      <c r="H142" s="19"/>
      <c r="I142" s="19"/>
      <c r="J142" s="25"/>
      <c r="K142" s="19"/>
      <c r="L142" s="19"/>
      <c r="M142" s="25"/>
      <c r="N142" s="25"/>
      <c r="O142" s="25"/>
      <c r="P142" s="27"/>
      <c r="Q142" s="25"/>
      <c r="R142" s="19"/>
      <c r="S142" s="19"/>
      <c r="T142" s="19"/>
      <c r="U142" s="19"/>
      <c r="V142" s="19"/>
      <c r="W142" s="19"/>
      <c r="X142" s="19"/>
      <c r="Y142" s="19"/>
      <c r="Z142" s="25"/>
      <c r="AA142" s="26"/>
      <c r="AB142" s="27"/>
      <c r="AC142" s="27"/>
      <c r="AD142" s="27"/>
      <c r="AE142" s="27"/>
      <c r="AF142" s="27"/>
      <c r="AG142" s="27"/>
      <c r="AH142" s="27"/>
      <c r="AI142" s="27"/>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row>
    <row r="143" ht="15.75" customHeight="1">
      <c r="A143" s="19"/>
      <c r="B143" s="19"/>
      <c r="C143" s="19"/>
      <c r="D143" s="19"/>
      <c r="E143" s="19"/>
      <c r="F143" s="25"/>
      <c r="G143" s="19"/>
      <c r="H143" s="19"/>
      <c r="I143" s="19"/>
      <c r="J143" s="25"/>
      <c r="K143" s="19"/>
      <c r="L143" s="19"/>
      <c r="M143" s="25"/>
      <c r="N143" s="25"/>
      <c r="O143" s="25"/>
      <c r="P143" s="27"/>
      <c r="Q143" s="25"/>
      <c r="R143" s="19"/>
      <c r="S143" s="19"/>
      <c r="T143" s="19"/>
      <c r="U143" s="19"/>
      <c r="V143" s="19"/>
      <c r="W143" s="19"/>
      <c r="X143" s="19"/>
      <c r="Y143" s="19"/>
      <c r="Z143" s="25"/>
      <c r="AA143" s="26"/>
      <c r="AB143" s="27"/>
      <c r="AC143" s="27"/>
      <c r="AD143" s="27"/>
      <c r="AE143" s="27"/>
      <c r="AF143" s="27"/>
      <c r="AG143" s="27"/>
      <c r="AH143" s="27"/>
      <c r="AI143" s="27"/>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row>
    <row r="144" ht="15.75" customHeight="1">
      <c r="A144" s="19"/>
      <c r="B144" s="19"/>
      <c r="C144" s="19"/>
      <c r="D144" s="19"/>
      <c r="E144" s="19"/>
      <c r="F144" s="25"/>
      <c r="G144" s="19"/>
      <c r="H144" s="19"/>
      <c r="I144" s="19"/>
      <c r="J144" s="25"/>
      <c r="K144" s="19"/>
      <c r="L144" s="19"/>
      <c r="M144" s="25"/>
      <c r="N144" s="25"/>
      <c r="O144" s="25"/>
      <c r="P144" s="27"/>
      <c r="Q144" s="25"/>
      <c r="R144" s="19"/>
      <c r="S144" s="19"/>
      <c r="T144" s="19"/>
      <c r="U144" s="19"/>
      <c r="V144" s="19"/>
      <c r="W144" s="19"/>
      <c r="X144" s="19"/>
      <c r="Y144" s="19"/>
      <c r="Z144" s="25"/>
      <c r="AA144" s="26"/>
      <c r="AB144" s="27"/>
      <c r="AC144" s="27"/>
      <c r="AD144" s="27"/>
      <c r="AE144" s="27"/>
      <c r="AF144" s="27"/>
      <c r="AG144" s="27"/>
      <c r="AH144" s="27"/>
      <c r="AI144" s="27"/>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row>
    <row r="145" ht="15.75" customHeight="1">
      <c r="A145" s="19"/>
      <c r="B145" s="19"/>
      <c r="C145" s="19"/>
      <c r="D145" s="19"/>
      <c r="E145" s="19"/>
      <c r="F145" s="25"/>
      <c r="G145" s="19"/>
      <c r="H145" s="19"/>
      <c r="I145" s="19"/>
      <c r="J145" s="25"/>
      <c r="K145" s="19"/>
      <c r="L145" s="19"/>
      <c r="M145" s="25"/>
      <c r="N145" s="25"/>
      <c r="O145" s="25"/>
      <c r="P145" s="27"/>
      <c r="Q145" s="25"/>
      <c r="R145" s="19"/>
      <c r="S145" s="19"/>
      <c r="T145" s="19"/>
      <c r="U145" s="19"/>
      <c r="V145" s="19"/>
      <c r="W145" s="19"/>
      <c r="X145" s="19"/>
      <c r="Y145" s="19"/>
      <c r="Z145" s="25"/>
      <c r="AA145" s="26"/>
      <c r="AB145" s="27"/>
      <c r="AC145" s="27"/>
      <c r="AD145" s="27"/>
      <c r="AE145" s="27"/>
      <c r="AF145" s="27"/>
      <c r="AG145" s="27"/>
      <c r="AH145" s="27"/>
      <c r="AI145" s="27"/>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row>
    <row r="146" ht="15.75" customHeight="1">
      <c r="A146" s="19"/>
      <c r="B146" s="19"/>
      <c r="C146" s="19"/>
      <c r="D146" s="19"/>
      <c r="E146" s="19"/>
      <c r="F146" s="25"/>
      <c r="G146" s="19"/>
      <c r="H146" s="19"/>
      <c r="I146" s="19"/>
      <c r="J146" s="25"/>
      <c r="K146" s="19"/>
      <c r="L146" s="19"/>
      <c r="M146" s="25"/>
      <c r="N146" s="25"/>
      <c r="O146" s="25"/>
      <c r="P146" s="27"/>
      <c r="Q146" s="25"/>
      <c r="R146" s="19"/>
      <c r="S146" s="19"/>
      <c r="T146" s="19"/>
      <c r="U146" s="19"/>
      <c r="V146" s="19"/>
      <c r="W146" s="19"/>
      <c r="X146" s="19"/>
      <c r="Y146" s="19"/>
      <c r="Z146" s="25"/>
      <c r="AA146" s="26"/>
      <c r="AB146" s="27"/>
      <c r="AC146" s="27"/>
      <c r="AD146" s="27"/>
      <c r="AE146" s="27"/>
      <c r="AF146" s="27"/>
      <c r="AG146" s="27"/>
      <c r="AH146" s="27"/>
      <c r="AI146" s="27"/>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row>
    <row r="147" ht="15.75" customHeight="1">
      <c r="A147" s="19"/>
      <c r="B147" s="19"/>
      <c r="C147" s="19"/>
      <c r="D147" s="19"/>
      <c r="E147" s="19"/>
      <c r="F147" s="25"/>
      <c r="G147" s="19"/>
      <c r="H147" s="19"/>
      <c r="I147" s="19"/>
      <c r="J147" s="25"/>
      <c r="K147" s="19"/>
      <c r="L147" s="19"/>
      <c r="M147" s="25"/>
      <c r="N147" s="25"/>
      <c r="O147" s="25"/>
      <c r="P147" s="27"/>
      <c r="Q147" s="25"/>
      <c r="R147" s="19"/>
      <c r="S147" s="19"/>
      <c r="T147" s="19"/>
      <c r="U147" s="19"/>
      <c r="V147" s="19"/>
      <c r="W147" s="19"/>
      <c r="X147" s="19"/>
      <c r="Y147" s="19"/>
      <c r="Z147" s="25"/>
      <c r="AA147" s="26"/>
      <c r="AB147" s="27"/>
      <c r="AC147" s="27"/>
      <c r="AD147" s="27"/>
      <c r="AE147" s="27"/>
      <c r="AF147" s="27"/>
      <c r="AG147" s="27"/>
      <c r="AH147" s="27"/>
      <c r="AI147" s="27"/>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row>
    <row r="148" ht="15.75" customHeight="1">
      <c r="A148" s="19"/>
      <c r="B148" s="19"/>
      <c r="C148" s="19"/>
      <c r="D148" s="19"/>
      <c r="E148" s="19"/>
      <c r="F148" s="25"/>
      <c r="G148" s="19"/>
      <c r="H148" s="19"/>
      <c r="I148" s="19"/>
      <c r="J148" s="25"/>
      <c r="K148" s="19"/>
      <c r="L148" s="19"/>
      <c r="M148" s="25"/>
      <c r="N148" s="25"/>
      <c r="O148" s="25"/>
      <c r="P148" s="27"/>
      <c r="Q148" s="25"/>
      <c r="R148" s="19"/>
      <c r="S148" s="19"/>
      <c r="T148" s="19"/>
      <c r="U148" s="19"/>
      <c r="V148" s="19"/>
      <c r="W148" s="19"/>
      <c r="X148" s="19"/>
      <c r="Y148" s="19"/>
      <c r="Z148" s="25"/>
      <c r="AA148" s="26"/>
      <c r="AB148" s="27"/>
      <c r="AC148" s="27"/>
      <c r="AD148" s="27"/>
      <c r="AE148" s="27"/>
      <c r="AF148" s="27"/>
      <c r="AG148" s="27"/>
      <c r="AH148" s="27"/>
      <c r="AI148" s="27"/>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row>
    <row r="149" ht="15.75" customHeight="1">
      <c r="A149" s="19"/>
      <c r="B149" s="19"/>
      <c r="C149" s="19"/>
      <c r="D149" s="19"/>
      <c r="E149" s="19"/>
      <c r="F149" s="25"/>
      <c r="G149" s="19"/>
      <c r="H149" s="19"/>
      <c r="I149" s="19"/>
      <c r="J149" s="25"/>
      <c r="K149" s="19"/>
      <c r="L149" s="19"/>
      <c r="M149" s="25"/>
      <c r="N149" s="25"/>
      <c r="O149" s="25"/>
      <c r="P149" s="27"/>
      <c r="Q149" s="25"/>
      <c r="R149" s="19"/>
      <c r="S149" s="19"/>
      <c r="T149" s="19"/>
      <c r="U149" s="19"/>
      <c r="V149" s="19"/>
      <c r="W149" s="19"/>
      <c r="X149" s="19"/>
      <c r="Y149" s="19"/>
      <c r="Z149" s="25"/>
      <c r="AA149" s="26"/>
      <c r="AB149" s="27"/>
      <c r="AC149" s="27"/>
      <c r="AD149" s="27"/>
      <c r="AE149" s="27"/>
      <c r="AF149" s="27"/>
      <c r="AG149" s="27"/>
      <c r="AH149" s="27"/>
      <c r="AI149" s="27"/>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row>
    <row r="150" ht="15.75" customHeight="1">
      <c r="A150" s="19"/>
      <c r="B150" s="19"/>
      <c r="C150" s="19"/>
      <c r="D150" s="19"/>
      <c r="E150" s="19"/>
      <c r="F150" s="25"/>
      <c r="G150" s="19"/>
      <c r="H150" s="19"/>
      <c r="I150" s="19"/>
      <c r="J150" s="25"/>
      <c r="K150" s="19"/>
      <c r="L150" s="19"/>
      <c r="M150" s="25"/>
      <c r="N150" s="25"/>
      <c r="O150" s="25"/>
      <c r="P150" s="27"/>
      <c r="Q150" s="25"/>
      <c r="R150" s="19"/>
      <c r="S150" s="19"/>
      <c r="T150" s="19"/>
      <c r="U150" s="19"/>
      <c r="V150" s="19"/>
      <c r="W150" s="19"/>
      <c r="X150" s="19"/>
      <c r="Y150" s="19"/>
      <c r="Z150" s="25"/>
      <c r="AA150" s="26"/>
      <c r="AB150" s="27"/>
      <c r="AC150" s="27"/>
      <c r="AD150" s="27"/>
      <c r="AE150" s="27"/>
      <c r="AF150" s="27"/>
      <c r="AG150" s="27"/>
      <c r="AH150" s="27"/>
      <c r="AI150" s="27"/>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row>
    <row r="151" ht="15.75" customHeight="1">
      <c r="A151" s="19"/>
      <c r="B151" s="19"/>
      <c r="C151" s="19"/>
      <c r="D151" s="19"/>
      <c r="E151" s="19"/>
      <c r="F151" s="25"/>
      <c r="G151" s="19"/>
      <c r="H151" s="19"/>
      <c r="I151" s="19"/>
      <c r="J151" s="25"/>
      <c r="K151" s="19"/>
      <c r="L151" s="19"/>
      <c r="M151" s="25"/>
      <c r="N151" s="25"/>
      <c r="O151" s="25"/>
      <c r="P151" s="27"/>
      <c r="Q151" s="25"/>
      <c r="R151" s="19"/>
      <c r="S151" s="19"/>
      <c r="T151" s="19"/>
      <c r="U151" s="19"/>
      <c r="V151" s="19"/>
      <c r="W151" s="19"/>
      <c r="X151" s="19"/>
      <c r="Y151" s="19"/>
      <c r="Z151" s="25"/>
      <c r="AA151" s="26"/>
      <c r="AB151" s="27"/>
      <c r="AC151" s="27"/>
      <c r="AD151" s="27"/>
      <c r="AE151" s="27"/>
      <c r="AF151" s="27"/>
      <c r="AG151" s="27"/>
      <c r="AH151" s="27"/>
      <c r="AI151" s="27"/>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row>
    <row r="152" ht="15.75" customHeight="1">
      <c r="A152" s="19"/>
      <c r="B152" s="19"/>
      <c r="C152" s="19"/>
      <c r="D152" s="19"/>
      <c r="E152" s="19"/>
      <c r="F152" s="25"/>
      <c r="G152" s="19"/>
      <c r="H152" s="19"/>
      <c r="I152" s="19"/>
      <c r="J152" s="25"/>
      <c r="K152" s="19"/>
      <c r="L152" s="19"/>
      <c r="M152" s="25"/>
      <c r="N152" s="25"/>
      <c r="O152" s="25"/>
      <c r="P152" s="27"/>
      <c r="Q152" s="25"/>
      <c r="R152" s="19"/>
      <c r="S152" s="19"/>
      <c r="T152" s="19"/>
      <c r="U152" s="19"/>
      <c r="V152" s="19"/>
      <c r="W152" s="19"/>
      <c r="X152" s="19"/>
      <c r="Y152" s="19"/>
      <c r="Z152" s="25"/>
      <c r="AA152" s="26"/>
      <c r="AB152" s="27"/>
      <c r="AC152" s="27"/>
      <c r="AD152" s="27"/>
      <c r="AE152" s="27"/>
      <c r="AF152" s="27"/>
      <c r="AG152" s="27"/>
      <c r="AH152" s="27"/>
      <c r="AI152" s="27"/>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row>
    <row r="153" ht="15.75" customHeight="1">
      <c r="A153" s="19"/>
      <c r="B153" s="19"/>
      <c r="C153" s="19"/>
      <c r="D153" s="19"/>
      <c r="E153" s="19"/>
      <c r="F153" s="25"/>
      <c r="G153" s="19"/>
      <c r="H153" s="19"/>
      <c r="I153" s="19"/>
      <c r="J153" s="25"/>
      <c r="K153" s="19"/>
      <c r="L153" s="19"/>
      <c r="M153" s="25"/>
      <c r="N153" s="25"/>
      <c r="O153" s="25"/>
      <c r="P153" s="27"/>
      <c r="Q153" s="25"/>
      <c r="R153" s="19"/>
      <c r="S153" s="19"/>
      <c r="T153" s="19"/>
      <c r="U153" s="19"/>
      <c r="V153" s="19"/>
      <c r="W153" s="19"/>
      <c r="X153" s="19"/>
      <c r="Y153" s="19"/>
      <c r="Z153" s="25"/>
      <c r="AA153" s="26"/>
      <c r="AB153" s="27"/>
      <c r="AC153" s="27"/>
      <c r="AD153" s="27"/>
      <c r="AE153" s="27"/>
      <c r="AF153" s="27"/>
      <c r="AG153" s="27"/>
      <c r="AH153" s="27"/>
      <c r="AI153" s="27"/>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row>
    <row r="154" ht="15.75" customHeight="1">
      <c r="A154" s="19"/>
      <c r="B154" s="19"/>
      <c r="C154" s="19"/>
      <c r="D154" s="19"/>
      <c r="E154" s="19"/>
      <c r="F154" s="25"/>
      <c r="G154" s="19"/>
      <c r="H154" s="19"/>
      <c r="I154" s="19"/>
      <c r="J154" s="25"/>
      <c r="K154" s="19"/>
      <c r="L154" s="19"/>
      <c r="M154" s="25"/>
      <c r="N154" s="25"/>
      <c r="O154" s="25"/>
      <c r="P154" s="27"/>
      <c r="Q154" s="25"/>
      <c r="R154" s="19"/>
      <c r="S154" s="19"/>
      <c r="T154" s="19"/>
      <c r="U154" s="19"/>
      <c r="V154" s="19"/>
      <c r="W154" s="19"/>
      <c r="X154" s="19"/>
      <c r="Y154" s="19"/>
      <c r="Z154" s="25"/>
      <c r="AA154" s="26"/>
      <c r="AB154" s="27"/>
      <c r="AC154" s="27"/>
      <c r="AD154" s="27"/>
      <c r="AE154" s="27"/>
      <c r="AF154" s="27"/>
      <c r="AG154" s="27"/>
      <c r="AH154" s="27"/>
      <c r="AI154" s="27"/>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row>
    <row r="155" ht="15.75" customHeight="1">
      <c r="A155" s="19"/>
      <c r="B155" s="19"/>
      <c r="C155" s="19"/>
      <c r="D155" s="19"/>
      <c r="E155" s="19"/>
      <c r="F155" s="25"/>
      <c r="G155" s="19"/>
      <c r="H155" s="19"/>
      <c r="I155" s="19"/>
      <c r="J155" s="25"/>
      <c r="K155" s="19"/>
      <c r="L155" s="19"/>
      <c r="M155" s="25"/>
      <c r="N155" s="25"/>
      <c r="O155" s="25"/>
      <c r="P155" s="27"/>
      <c r="Q155" s="25"/>
      <c r="R155" s="19"/>
      <c r="S155" s="19"/>
      <c r="T155" s="19"/>
      <c r="U155" s="19"/>
      <c r="V155" s="19"/>
      <c r="W155" s="19"/>
      <c r="X155" s="19"/>
      <c r="Y155" s="19"/>
      <c r="Z155" s="25"/>
      <c r="AA155" s="26"/>
      <c r="AB155" s="27"/>
      <c r="AC155" s="27"/>
      <c r="AD155" s="27"/>
      <c r="AE155" s="27"/>
      <c r="AF155" s="27"/>
      <c r="AG155" s="27"/>
      <c r="AH155" s="27"/>
      <c r="AI155" s="27"/>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row>
    <row r="156" ht="15.75" customHeight="1">
      <c r="A156" s="19"/>
      <c r="B156" s="19"/>
      <c r="C156" s="19"/>
      <c r="D156" s="19"/>
      <c r="E156" s="19"/>
      <c r="F156" s="25"/>
      <c r="G156" s="19"/>
      <c r="H156" s="19"/>
      <c r="I156" s="19"/>
      <c r="J156" s="25"/>
      <c r="K156" s="19"/>
      <c r="L156" s="19"/>
      <c r="M156" s="25"/>
      <c r="N156" s="25"/>
      <c r="O156" s="25"/>
      <c r="P156" s="27"/>
      <c r="Q156" s="25"/>
      <c r="R156" s="19"/>
      <c r="S156" s="19"/>
      <c r="T156" s="19"/>
      <c r="U156" s="19"/>
      <c r="V156" s="19"/>
      <c r="W156" s="19"/>
      <c r="X156" s="19"/>
      <c r="Y156" s="19"/>
      <c r="Z156" s="25"/>
      <c r="AA156" s="26"/>
      <c r="AB156" s="27"/>
      <c r="AC156" s="27"/>
      <c r="AD156" s="27"/>
      <c r="AE156" s="27"/>
      <c r="AF156" s="27"/>
      <c r="AG156" s="27"/>
      <c r="AH156" s="27"/>
      <c r="AI156" s="27"/>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row>
    <row r="157" ht="15.75" customHeight="1">
      <c r="A157" s="19"/>
      <c r="B157" s="19"/>
      <c r="C157" s="19"/>
      <c r="D157" s="19"/>
      <c r="E157" s="19"/>
      <c r="F157" s="25"/>
      <c r="G157" s="19"/>
      <c r="H157" s="19"/>
      <c r="I157" s="19"/>
      <c r="J157" s="25"/>
      <c r="K157" s="19"/>
      <c r="L157" s="19"/>
      <c r="M157" s="25"/>
      <c r="N157" s="25"/>
      <c r="O157" s="25"/>
      <c r="P157" s="27"/>
      <c r="Q157" s="25"/>
      <c r="R157" s="19"/>
      <c r="S157" s="19"/>
      <c r="T157" s="19"/>
      <c r="U157" s="19"/>
      <c r="V157" s="19"/>
      <c r="W157" s="19"/>
      <c r="X157" s="19"/>
      <c r="Y157" s="19"/>
      <c r="Z157" s="25"/>
      <c r="AA157" s="26"/>
      <c r="AB157" s="27"/>
      <c r="AC157" s="27"/>
      <c r="AD157" s="27"/>
      <c r="AE157" s="27"/>
      <c r="AF157" s="27"/>
      <c r="AG157" s="27"/>
      <c r="AH157" s="27"/>
      <c r="AI157" s="27"/>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row>
    <row r="158" ht="15.75" customHeight="1">
      <c r="A158" s="19"/>
      <c r="B158" s="19"/>
      <c r="C158" s="19"/>
      <c r="D158" s="19"/>
      <c r="E158" s="19"/>
      <c r="F158" s="25"/>
      <c r="G158" s="19"/>
      <c r="H158" s="19"/>
      <c r="I158" s="19"/>
      <c r="J158" s="25"/>
      <c r="K158" s="19"/>
      <c r="L158" s="19"/>
      <c r="M158" s="25"/>
      <c r="N158" s="25"/>
      <c r="O158" s="25"/>
      <c r="P158" s="27"/>
      <c r="Q158" s="25"/>
      <c r="R158" s="19"/>
      <c r="S158" s="19"/>
      <c r="T158" s="19"/>
      <c r="U158" s="19"/>
      <c r="V158" s="19"/>
      <c r="W158" s="19"/>
      <c r="X158" s="19"/>
      <c r="Y158" s="19"/>
      <c r="Z158" s="25"/>
      <c r="AA158" s="26"/>
      <c r="AB158" s="27"/>
      <c r="AC158" s="27"/>
      <c r="AD158" s="27"/>
      <c r="AE158" s="27"/>
      <c r="AF158" s="27"/>
      <c r="AG158" s="27"/>
      <c r="AH158" s="27"/>
      <c r="AI158" s="27"/>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row>
    <row r="159" ht="15.75" customHeight="1">
      <c r="A159" s="19"/>
      <c r="B159" s="19"/>
      <c r="C159" s="19"/>
      <c r="D159" s="19"/>
      <c r="E159" s="19"/>
      <c r="F159" s="25"/>
      <c r="G159" s="19"/>
      <c r="H159" s="19"/>
      <c r="I159" s="19"/>
      <c r="J159" s="25"/>
      <c r="K159" s="19"/>
      <c r="L159" s="19"/>
      <c r="M159" s="25"/>
      <c r="N159" s="25"/>
      <c r="O159" s="25"/>
      <c r="P159" s="27"/>
      <c r="Q159" s="25"/>
      <c r="R159" s="19"/>
      <c r="S159" s="19"/>
      <c r="T159" s="19"/>
      <c r="U159" s="19"/>
      <c r="V159" s="19"/>
      <c r="W159" s="19"/>
      <c r="X159" s="19"/>
      <c r="Y159" s="19"/>
      <c r="Z159" s="25"/>
      <c r="AA159" s="26"/>
      <c r="AB159" s="27"/>
      <c r="AC159" s="27"/>
      <c r="AD159" s="27"/>
      <c r="AE159" s="27"/>
      <c r="AF159" s="27"/>
      <c r="AG159" s="27"/>
      <c r="AH159" s="27"/>
      <c r="AI159" s="27"/>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row>
    <row r="160" ht="15.75" customHeight="1">
      <c r="A160" s="19"/>
      <c r="B160" s="19"/>
      <c r="C160" s="19"/>
      <c r="D160" s="19"/>
      <c r="E160" s="19"/>
      <c r="F160" s="25"/>
      <c r="G160" s="19"/>
      <c r="H160" s="19"/>
      <c r="I160" s="19"/>
      <c r="J160" s="25"/>
      <c r="K160" s="19"/>
      <c r="L160" s="19"/>
      <c r="M160" s="25"/>
      <c r="N160" s="25"/>
      <c r="O160" s="25"/>
      <c r="P160" s="27"/>
      <c r="Q160" s="25"/>
      <c r="R160" s="19"/>
      <c r="S160" s="19"/>
      <c r="T160" s="19"/>
      <c r="U160" s="19"/>
      <c r="V160" s="19"/>
      <c r="W160" s="19"/>
      <c r="X160" s="19"/>
      <c r="Y160" s="19"/>
      <c r="Z160" s="25"/>
      <c r="AA160" s="26"/>
      <c r="AB160" s="27"/>
      <c r="AC160" s="27"/>
      <c r="AD160" s="27"/>
      <c r="AE160" s="27"/>
      <c r="AF160" s="27"/>
      <c r="AG160" s="27"/>
      <c r="AH160" s="27"/>
      <c r="AI160" s="27"/>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row>
    <row r="161" ht="15.75" customHeight="1">
      <c r="A161" s="19"/>
      <c r="B161" s="19"/>
      <c r="C161" s="19"/>
      <c r="D161" s="19"/>
      <c r="E161" s="19"/>
      <c r="F161" s="25"/>
      <c r="G161" s="19"/>
      <c r="H161" s="19"/>
      <c r="I161" s="19"/>
      <c r="J161" s="25"/>
      <c r="K161" s="19"/>
      <c r="L161" s="19"/>
      <c r="M161" s="25"/>
      <c r="N161" s="25"/>
      <c r="O161" s="25"/>
      <c r="P161" s="27"/>
      <c r="Q161" s="25"/>
      <c r="R161" s="19"/>
      <c r="S161" s="19"/>
      <c r="T161" s="19"/>
      <c r="U161" s="19"/>
      <c r="V161" s="19"/>
      <c r="W161" s="19"/>
      <c r="X161" s="19"/>
      <c r="Y161" s="19"/>
      <c r="Z161" s="25"/>
      <c r="AA161" s="26"/>
      <c r="AB161" s="27"/>
      <c r="AC161" s="27"/>
      <c r="AD161" s="27"/>
      <c r="AE161" s="27"/>
      <c r="AF161" s="27"/>
      <c r="AG161" s="27"/>
      <c r="AH161" s="27"/>
      <c r="AI161" s="27"/>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row>
    <row r="162" ht="15.75" customHeight="1">
      <c r="A162" s="19"/>
      <c r="B162" s="19"/>
      <c r="C162" s="19"/>
      <c r="D162" s="19"/>
      <c r="E162" s="19"/>
      <c r="F162" s="25"/>
      <c r="G162" s="19"/>
      <c r="H162" s="19"/>
      <c r="I162" s="19"/>
      <c r="J162" s="25"/>
      <c r="K162" s="19"/>
      <c r="L162" s="19"/>
      <c r="M162" s="25"/>
      <c r="N162" s="25"/>
      <c r="O162" s="25"/>
      <c r="P162" s="27"/>
      <c r="Q162" s="25"/>
      <c r="R162" s="19"/>
      <c r="S162" s="19"/>
      <c r="T162" s="19"/>
      <c r="U162" s="19"/>
      <c r="V162" s="19"/>
      <c r="W162" s="19"/>
      <c r="X162" s="19"/>
      <c r="Y162" s="19"/>
      <c r="Z162" s="25"/>
      <c r="AA162" s="26"/>
      <c r="AB162" s="27"/>
      <c r="AC162" s="27"/>
      <c r="AD162" s="27"/>
      <c r="AE162" s="27"/>
      <c r="AF162" s="27"/>
      <c r="AG162" s="27"/>
      <c r="AH162" s="27"/>
      <c r="AI162" s="27"/>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row>
    <row r="163" ht="15.75" customHeight="1">
      <c r="A163" s="19"/>
      <c r="B163" s="19"/>
      <c r="C163" s="19"/>
      <c r="D163" s="19"/>
      <c r="E163" s="19"/>
      <c r="F163" s="25"/>
      <c r="G163" s="19"/>
      <c r="H163" s="19"/>
      <c r="I163" s="19"/>
      <c r="J163" s="25"/>
      <c r="K163" s="19"/>
      <c r="L163" s="19"/>
      <c r="M163" s="25"/>
      <c r="N163" s="25"/>
      <c r="O163" s="25"/>
      <c r="P163" s="27"/>
      <c r="Q163" s="25"/>
      <c r="R163" s="19"/>
      <c r="S163" s="19"/>
      <c r="T163" s="19"/>
      <c r="U163" s="19"/>
      <c r="V163" s="19"/>
      <c r="W163" s="19"/>
      <c r="X163" s="19"/>
      <c r="Y163" s="19"/>
      <c r="Z163" s="25"/>
      <c r="AA163" s="26"/>
      <c r="AB163" s="27"/>
      <c r="AC163" s="27"/>
      <c r="AD163" s="27"/>
      <c r="AE163" s="27"/>
      <c r="AF163" s="27"/>
      <c r="AG163" s="27"/>
      <c r="AH163" s="27"/>
      <c r="AI163" s="27"/>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row>
    <row r="164" ht="15.75" customHeight="1">
      <c r="A164" s="19"/>
      <c r="B164" s="19"/>
      <c r="C164" s="19"/>
      <c r="D164" s="19"/>
      <c r="E164" s="19"/>
      <c r="F164" s="25"/>
      <c r="G164" s="19"/>
      <c r="H164" s="19"/>
      <c r="I164" s="19"/>
      <c r="J164" s="25"/>
      <c r="K164" s="19"/>
      <c r="L164" s="19"/>
      <c r="M164" s="25"/>
      <c r="N164" s="25"/>
      <c r="O164" s="25"/>
      <c r="P164" s="27"/>
      <c r="Q164" s="25"/>
      <c r="R164" s="19"/>
      <c r="S164" s="19"/>
      <c r="T164" s="19"/>
      <c r="U164" s="19"/>
      <c r="V164" s="19"/>
      <c r="W164" s="19"/>
      <c r="X164" s="19"/>
      <c r="Y164" s="19"/>
      <c r="Z164" s="25"/>
      <c r="AA164" s="26"/>
      <c r="AB164" s="27"/>
      <c r="AC164" s="27"/>
      <c r="AD164" s="27"/>
      <c r="AE164" s="27"/>
      <c r="AF164" s="27"/>
      <c r="AG164" s="27"/>
      <c r="AH164" s="27"/>
      <c r="AI164" s="27"/>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row>
    <row r="165" ht="15.75" customHeight="1">
      <c r="A165" s="19"/>
      <c r="B165" s="19"/>
      <c r="C165" s="19"/>
      <c r="D165" s="19"/>
      <c r="E165" s="19"/>
      <c r="F165" s="25"/>
      <c r="G165" s="19"/>
      <c r="H165" s="19"/>
      <c r="I165" s="19"/>
      <c r="J165" s="25"/>
      <c r="K165" s="19"/>
      <c r="L165" s="19"/>
      <c r="M165" s="25"/>
      <c r="N165" s="25"/>
      <c r="O165" s="25"/>
      <c r="P165" s="27"/>
      <c r="Q165" s="25"/>
      <c r="R165" s="19"/>
      <c r="S165" s="19"/>
      <c r="T165" s="19"/>
      <c r="U165" s="19"/>
      <c r="V165" s="19"/>
      <c r="W165" s="19"/>
      <c r="X165" s="19"/>
      <c r="Y165" s="19"/>
      <c r="Z165" s="25"/>
      <c r="AA165" s="26"/>
      <c r="AB165" s="27"/>
      <c r="AC165" s="27"/>
      <c r="AD165" s="27"/>
      <c r="AE165" s="27"/>
      <c r="AF165" s="27"/>
      <c r="AG165" s="27"/>
      <c r="AH165" s="27"/>
      <c r="AI165" s="27"/>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row>
    <row r="166" ht="15.75" customHeight="1">
      <c r="A166" s="19"/>
      <c r="B166" s="19"/>
      <c r="C166" s="19"/>
      <c r="D166" s="19"/>
      <c r="E166" s="19"/>
      <c r="F166" s="25"/>
      <c r="G166" s="19"/>
      <c r="H166" s="19"/>
      <c r="I166" s="19"/>
      <c r="J166" s="25"/>
      <c r="K166" s="19"/>
      <c r="L166" s="19"/>
      <c r="M166" s="25"/>
      <c r="N166" s="25"/>
      <c r="O166" s="25"/>
      <c r="P166" s="27"/>
      <c r="Q166" s="25"/>
      <c r="R166" s="19"/>
      <c r="S166" s="19"/>
      <c r="T166" s="19"/>
      <c r="U166" s="19"/>
      <c r="V166" s="19"/>
      <c r="W166" s="19"/>
      <c r="X166" s="19"/>
      <c r="Y166" s="19"/>
      <c r="Z166" s="25"/>
      <c r="AA166" s="26"/>
      <c r="AB166" s="27"/>
      <c r="AC166" s="27"/>
      <c r="AD166" s="27"/>
      <c r="AE166" s="27"/>
      <c r="AF166" s="27"/>
      <c r="AG166" s="27"/>
      <c r="AH166" s="27"/>
      <c r="AI166" s="27"/>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row>
    <row r="167" ht="15.75" customHeight="1">
      <c r="A167" s="19"/>
      <c r="B167" s="19"/>
      <c r="C167" s="19"/>
      <c r="D167" s="19"/>
      <c r="E167" s="19"/>
      <c r="F167" s="25"/>
      <c r="G167" s="19"/>
      <c r="H167" s="19"/>
      <c r="I167" s="19"/>
      <c r="J167" s="25"/>
      <c r="K167" s="19"/>
      <c r="L167" s="19"/>
      <c r="M167" s="25"/>
      <c r="N167" s="25"/>
      <c r="O167" s="25"/>
      <c r="P167" s="27"/>
      <c r="Q167" s="25"/>
      <c r="R167" s="19"/>
      <c r="S167" s="19"/>
      <c r="T167" s="19"/>
      <c r="U167" s="19"/>
      <c r="V167" s="19"/>
      <c r="W167" s="19"/>
      <c r="X167" s="19"/>
      <c r="Y167" s="19"/>
      <c r="Z167" s="25"/>
      <c r="AA167" s="26"/>
      <c r="AB167" s="27"/>
      <c r="AC167" s="27"/>
      <c r="AD167" s="27"/>
      <c r="AE167" s="27"/>
      <c r="AF167" s="27"/>
      <c r="AG167" s="27"/>
      <c r="AH167" s="27"/>
      <c r="AI167" s="27"/>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row>
    <row r="168" ht="15.75" customHeight="1">
      <c r="A168" s="19"/>
      <c r="B168" s="19"/>
      <c r="C168" s="19"/>
      <c r="D168" s="19"/>
      <c r="E168" s="19"/>
      <c r="F168" s="25"/>
      <c r="G168" s="19"/>
      <c r="H168" s="19"/>
      <c r="I168" s="19"/>
      <c r="J168" s="25"/>
      <c r="K168" s="19"/>
      <c r="L168" s="19"/>
      <c r="M168" s="25"/>
      <c r="N168" s="25"/>
      <c r="O168" s="25"/>
      <c r="P168" s="27"/>
      <c r="Q168" s="25"/>
      <c r="R168" s="19"/>
      <c r="S168" s="19"/>
      <c r="T168" s="19"/>
      <c r="U168" s="19"/>
      <c r="V168" s="19"/>
      <c r="W168" s="19"/>
      <c r="X168" s="19"/>
      <c r="Y168" s="19"/>
      <c r="Z168" s="25"/>
      <c r="AA168" s="26"/>
      <c r="AB168" s="27"/>
      <c r="AC168" s="27"/>
      <c r="AD168" s="27"/>
      <c r="AE168" s="27"/>
      <c r="AF168" s="27"/>
      <c r="AG168" s="27"/>
      <c r="AH168" s="27"/>
      <c r="AI168" s="27"/>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row>
    <row r="169" ht="15.75" customHeight="1">
      <c r="A169" s="19"/>
      <c r="B169" s="19"/>
      <c r="C169" s="19"/>
      <c r="D169" s="19"/>
      <c r="E169" s="19"/>
      <c r="F169" s="25"/>
      <c r="G169" s="19"/>
      <c r="H169" s="19"/>
      <c r="I169" s="19"/>
      <c r="J169" s="25"/>
      <c r="K169" s="19"/>
      <c r="L169" s="19"/>
      <c r="M169" s="25"/>
      <c r="N169" s="25"/>
      <c r="O169" s="25"/>
      <c r="P169" s="27"/>
      <c r="Q169" s="25"/>
      <c r="R169" s="19"/>
      <c r="S169" s="19"/>
      <c r="T169" s="19"/>
      <c r="U169" s="19"/>
      <c r="V169" s="19"/>
      <c r="W169" s="19"/>
      <c r="X169" s="19"/>
      <c r="Y169" s="19"/>
      <c r="Z169" s="25"/>
      <c r="AA169" s="26"/>
      <c r="AB169" s="27"/>
      <c r="AC169" s="27"/>
      <c r="AD169" s="27"/>
      <c r="AE169" s="27"/>
      <c r="AF169" s="27"/>
      <c r="AG169" s="27"/>
      <c r="AH169" s="27"/>
      <c r="AI169" s="27"/>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row>
    <row r="170" ht="15.75" customHeight="1">
      <c r="A170" s="19"/>
      <c r="B170" s="19"/>
      <c r="C170" s="19"/>
      <c r="D170" s="19"/>
      <c r="E170" s="19"/>
      <c r="F170" s="25"/>
      <c r="G170" s="19"/>
      <c r="H170" s="19"/>
      <c r="I170" s="19"/>
      <c r="J170" s="25"/>
      <c r="K170" s="19"/>
      <c r="L170" s="19"/>
      <c r="M170" s="25"/>
      <c r="N170" s="25"/>
      <c r="O170" s="25"/>
      <c r="P170" s="27"/>
      <c r="Q170" s="25"/>
      <c r="R170" s="19"/>
      <c r="S170" s="19"/>
      <c r="T170" s="19"/>
      <c r="U170" s="19"/>
      <c r="V170" s="19"/>
      <c r="W170" s="19"/>
      <c r="X170" s="19"/>
      <c r="Y170" s="19"/>
      <c r="Z170" s="25"/>
      <c r="AA170" s="26"/>
      <c r="AB170" s="27"/>
      <c r="AC170" s="27"/>
      <c r="AD170" s="27"/>
      <c r="AE170" s="27"/>
      <c r="AF170" s="27"/>
      <c r="AG170" s="27"/>
      <c r="AH170" s="27"/>
      <c r="AI170" s="27"/>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row>
    <row r="171" ht="15.75" customHeight="1">
      <c r="A171" s="19"/>
      <c r="B171" s="19"/>
      <c r="C171" s="19"/>
      <c r="D171" s="19"/>
      <c r="E171" s="19"/>
      <c r="F171" s="25"/>
      <c r="G171" s="19"/>
      <c r="H171" s="19"/>
      <c r="I171" s="19"/>
      <c r="J171" s="25"/>
      <c r="K171" s="19"/>
      <c r="L171" s="19"/>
      <c r="M171" s="25"/>
      <c r="N171" s="25"/>
      <c r="O171" s="25"/>
      <c r="P171" s="27"/>
      <c r="Q171" s="25"/>
      <c r="R171" s="19"/>
      <c r="S171" s="19"/>
      <c r="T171" s="19"/>
      <c r="U171" s="19"/>
      <c r="V171" s="19"/>
      <c r="W171" s="19"/>
      <c r="X171" s="19"/>
      <c r="Y171" s="19"/>
      <c r="Z171" s="25"/>
      <c r="AA171" s="26"/>
      <c r="AB171" s="27"/>
      <c r="AC171" s="27"/>
      <c r="AD171" s="27"/>
      <c r="AE171" s="27"/>
      <c r="AF171" s="27"/>
      <c r="AG171" s="27"/>
      <c r="AH171" s="27"/>
      <c r="AI171" s="27"/>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row>
    <row r="172" ht="15.75" customHeight="1">
      <c r="A172" s="19"/>
      <c r="B172" s="19"/>
      <c r="C172" s="19"/>
      <c r="D172" s="19"/>
      <c r="E172" s="19"/>
      <c r="F172" s="25"/>
      <c r="G172" s="19"/>
      <c r="H172" s="19"/>
      <c r="I172" s="19"/>
      <c r="J172" s="25"/>
      <c r="K172" s="19"/>
      <c r="L172" s="19"/>
      <c r="M172" s="25"/>
      <c r="N172" s="25"/>
      <c r="O172" s="25"/>
      <c r="P172" s="27"/>
      <c r="Q172" s="25"/>
      <c r="R172" s="19"/>
      <c r="S172" s="19"/>
      <c r="T172" s="19"/>
      <c r="U172" s="19"/>
      <c r="V172" s="19"/>
      <c r="W172" s="19"/>
      <c r="X172" s="19"/>
      <c r="Y172" s="19"/>
      <c r="Z172" s="25"/>
      <c r="AA172" s="26"/>
      <c r="AB172" s="27"/>
      <c r="AC172" s="27"/>
      <c r="AD172" s="27"/>
      <c r="AE172" s="27"/>
      <c r="AF172" s="27"/>
      <c r="AG172" s="27"/>
      <c r="AH172" s="27"/>
      <c r="AI172" s="27"/>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row>
    <row r="173" ht="15.75" customHeight="1">
      <c r="A173" s="19"/>
      <c r="B173" s="19"/>
      <c r="C173" s="19"/>
      <c r="D173" s="19"/>
      <c r="E173" s="19"/>
      <c r="F173" s="25"/>
      <c r="G173" s="19"/>
      <c r="H173" s="19"/>
      <c r="I173" s="19"/>
      <c r="J173" s="25"/>
      <c r="K173" s="19"/>
      <c r="L173" s="19"/>
      <c r="M173" s="25"/>
      <c r="N173" s="25"/>
      <c r="O173" s="25"/>
      <c r="P173" s="27"/>
      <c r="Q173" s="25"/>
      <c r="R173" s="19"/>
      <c r="S173" s="19"/>
      <c r="T173" s="19"/>
      <c r="U173" s="19"/>
      <c r="V173" s="19"/>
      <c r="W173" s="19"/>
      <c r="X173" s="19"/>
      <c r="Y173" s="19"/>
      <c r="Z173" s="25"/>
      <c r="AA173" s="26"/>
      <c r="AB173" s="27"/>
      <c r="AC173" s="27"/>
      <c r="AD173" s="27"/>
      <c r="AE173" s="27"/>
      <c r="AF173" s="27"/>
      <c r="AG173" s="27"/>
      <c r="AH173" s="27"/>
      <c r="AI173" s="27"/>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row>
    <row r="174" ht="15.75" customHeight="1">
      <c r="A174" s="19"/>
      <c r="B174" s="19"/>
      <c r="C174" s="19"/>
      <c r="D174" s="19"/>
      <c r="E174" s="19"/>
      <c r="F174" s="25"/>
      <c r="G174" s="19"/>
      <c r="H174" s="19"/>
      <c r="I174" s="19"/>
      <c r="J174" s="25"/>
      <c r="K174" s="19"/>
      <c r="L174" s="19"/>
      <c r="M174" s="25"/>
      <c r="N174" s="25"/>
      <c r="O174" s="25"/>
      <c r="P174" s="27"/>
      <c r="Q174" s="25"/>
      <c r="R174" s="19"/>
      <c r="S174" s="19"/>
      <c r="T174" s="19"/>
      <c r="U174" s="19"/>
      <c r="V174" s="19"/>
      <c r="W174" s="19"/>
      <c r="X174" s="19"/>
      <c r="Y174" s="19"/>
      <c r="Z174" s="25"/>
      <c r="AA174" s="26"/>
      <c r="AB174" s="27"/>
      <c r="AC174" s="27"/>
      <c r="AD174" s="27"/>
      <c r="AE174" s="27"/>
      <c r="AF174" s="27"/>
      <c r="AG174" s="27"/>
      <c r="AH174" s="27"/>
      <c r="AI174" s="27"/>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row>
    <row r="175" ht="15.75" customHeight="1">
      <c r="A175" s="19"/>
      <c r="B175" s="19"/>
      <c r="C175" s="19"/>
      <c r="D175" s="19"/>
      <c r="E175" s="19"/>
      <c r="F175" s="25"/>
      <c r="G175" s="19"/>
      <c r="H175" s="19"/>
      <c r="I175" s="19"/>
      <c r="J175" s="25"/>
      <c r="K175" s="19"/>
      <c r="L175" s="19"/>
      <c r="M175" s="25"/>
      <c r="N175" s="25"/>
      <c r="O175" s="25"/>
      <c r="P175" s="27"/>
      <c r="Q175" s="25"/>
      <c r="R175" s="19"/>
      <c r="S175" s="19"/>
      <c r="T175" s="19"/>
      <c r="U175" s="19"/>
      <c r="V175" s="19"/>
      <c r="W175" s="19"/>
      <c r="X175" s="19"/>
      <c r="Y175" s="19"/>
      <c r="Z175" s="25"/>
      <c r="AA175" s="26"/>
      <c r="AB175" s="27"/>
      <c r="AC175" s="27"/>
      <c r="AD175" s="27"/>
      <c r="AE175" s="27"/>
      <c r="AF175" s="27"/>
      <c r="AG175" s="27"/>
      <c r="AH175" s="27"/>
      <c r="AI175" s="27"/>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row>
    <row r="176" ht="15.75" customHeight="1">
      <c r="A176" s="19"/>
      <c r="B176" s="19"/>
      <c r="C176" s="19"/>
      <c r="D176" s="19"/>
      <c r="E176" s="19"/>
      <c r="F176" s="25"/>
      <c r="G176" s="19"/>
      <c r="H176" s="19"/>
      <c r="I176" s="19"/>
      <c r="J176" s="25"/>
      <c r="K176" s="19"/>
      <c r="L176" s="19"/>
      <c r="M176" s="25"/>
      <c r="N176" s="25"/>
      <c r="O176" s="25"/>
      <c r="P176" s="27"/>
      <c r="Q176" s="25"/>
      <c r="R176" s="19"/>
      <c r="S176" s="19"/>
      <c r="T176" s="19"/>
      <c r="U176" s="19"/>
      <c r="V176" s="19"/>
      <c r="W176" s="19"/>
      <c r="X176" s="19"/>
      <c r="Y176" s="19"/>
      <c r="Z176" s="25"/>
      <c r="AA176" s="26"/>
      <c r="AB176" s="27"/>
      <c r="AC176" s="27"/>
      <c r="AD176" s="27"/>
      <c r="AE176" s="27"/>
      <c r="AF176" s="27"/>
      <c r="AG176" s="27"/>
      <c r="AH176" s="27"/>
      <c r="AI176" s="27"/>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row>
    <row r="177" ht="15.75" customHeight="1">
      <c r="A177" s="19"/>
      <c r="B177" s="19"/>
      <c r="C177" s="19"/>
      <c r="D177" s="19"/>
      <c r="E177" s="19"/>
      <c r="F177" s="25"/>
      <c r="G177" s="19"/>
      <c r="H177" s="19"/>
      <c r="I177" s="19"/>
      <c r="J177" s="25"/>
      <c r="K177" s="19"/>
      <c r="L177" s="19"/>
      <c r="M177" s="25"/>
      <c r="N177" s="25"/>
      <c r="O177" s="25"/>
      <c r="P177" s="27"/>
      <c r="Q177" s="25"/>
      <c r="R177" s="19"/>
      <c r="S177" s="19"/>
      <c r="T177" s="19"/>
      <c r="U177" s="19"/>
      <c r="V177" s="19"/>
      <c r="W177" s="19"/>
      <c r="X177" s="19"/>
      <c r="Y177" s="19"/>
      <c r="Z177" s="25"/>
      <c r="AA177" s="26"/>
      <c r="AB177" s="27"/>
      <c r="AC177" s="27"/>
      <c r="AD177" s="27"/>
      <c r="AE177" s="27"/>
      <c r="AF177" s="27"/>
      <c r="AG177" s="27"/>
      <c r="AH177" s="27"/>
      <c r="AI177" s="27"/>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row>
    <row r="178" ht="15.75" customHeight="1">
      <c r="A178" s="19"/>
      <c r="B178" s="19"/>
      <c r="C178" s="19"/>
      <c r="D178" s="19"/>
      <c r="E178" s="19"/>
      <c r="F178" s="25"/>
      <c r="G178" s="19"/>
      <c r="H178" s="19"/>
      <c r="I178" s="19"/>
      <c r="J178" s="25"/>
      <c r="K178" s="19"/>
      <c r="L178" s="19"/>
      <c r="M178" s="25"/>
      <c r="N178" s="25"/>
      <c r="O178" s="25"/>
      <c r="P178" s="27"/>
      <c r="Q178" s="25"/>
      <c r="R178" s="19"/>
      <c r="S178" s="19"/>
      <c r="T178" s="19"/>
      <c r="U178" s="19"/>
      <c r="V178" s="19"/>
      <c r="W178" s="19"/>
      <c r="X178" s="19"/>
      <c r="Y178" s="19"/>
      <c r="Z178" s="25"/>
      <c r="AA178" s="26"/>
      <c r="AB178" s="27"/>
      <c r="AC178" s="27"/>
      <c r="AD178" s="27"/>
      <c r="AE178" s="27"/>
      <c r="AF178" s="27"/>
      <c r="AG178" s="27"/>
      <c r="AH178" s="27"/>
      <c r="AI178" s="27"/>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row>
    <row r="179" ht="15.75" customHeight="1">
      <c r="A179" s="19"/>
      <c r="B179" s="19"/>
      <c r="C179" s="19"/>
      <c r="D179" s="19"/>
      <c r="E179" s="19"/>
      <c r="F179" s="25"/>
      <c r="G179" s="19"/>
      <c r="H179" s="19"/>
      <c r="I179" s="19"/>
      <c r="J179" s="25"/>
      <c r="K179" s="19"/>
      <c r="L179" s="19"/>
      <c r="M179" s="25"/>
      <c r="N179" s="25"/>
      <c r="O179" s="25"/>
      <c r="P179" s="27"/>
      <c r="Q179" s="25"/>
      <c r="R179" s="19"/>
      <c r="S179" s="19"/>
      <c r="T179" s="19"/>
      <c r="U179" s="19"/>
      <c r="V179" s="19"/>
      <c r="W179" s="19"/>
      <c r="X179" s="19"/>
      <c r="Y179" s="19"/>
      <c r="Z179" s="25"/>
      <c r="AA179" s="26"/>
      <c r="AB179" s="27"/>
      <c r="AC179" s="27"/>
      <c r="AD179" s="27"/>
      <c r="AE179" s="27"/>
      <c r="AF179" s="27"/>
      <c r="AG179" s="27"/>
      <c r="AH179" s="27"/>
      <c r="AI179" s="27"/>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row>
    <row r="180" ht="15.75" customHeight="1">
      <c r="A180" s="19"/>
      <c r="B180" s="19"/>
      <c r="C180" s="19"/>
      <c r="D180" s="19"/>
      <c r="E180" s="19"/>
      <c r="F180" s="25"/>
      <c r="G180" s="19"/>
      <c r="H180" s="19"/>
      <c r="I180" s="19"/>
      <c r="J180" s="25"/>
      <c r="K180" s="19"/>
      <c r="L180" s="19"/>
      <c r="M180" s="25"/>
      <c r="N180" s="25"/>
      <c r="O180" s="25"/>
      <c r="P180" s="27"/>
      <c r="Q180" s="25"/>
      <c r="R180" s="19"/>
      <c r="S180" s="19"/>
      <c r="T180" s="19"/>
      <c r="U180" s="19"/>
      <c r="V180" s="19"/>
      <c r="W180" s="19"/>
      <c r="X180" s="19"/>
      <c r="Y180" s="19"/>
      <c r="Z180" s="25"/>
      <c r="AA180" s="26"/>
      <c r="AB180" s="27"/>
      <c r="AC180" s="27"/>
      <c r="AD180" s="27"/>
      <c r="AE180" s="27"/>
      <c r="AF180" s="27"/>
      <c r="AG180" s="27"/>
      <c r="AH180" s="27"/>
      <c r="AI180" s="27"/>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row>
    <row r="181" ht="15.75" customHeight="1">
      <c r="A181" s="19"/>
      <c r="B181" s="19"/>
      <c r="C181" s="19"/>
      <c r="D181" s="19"/>
      <c r="E181" s="19"/>
      <c r="F181" s="25"/>
      <c r="G181" s="19"/>
      <c r="H181" s="19"/>
      <c r="I181" s="19"/>
      <c r="J181" s="25"/>
      <c r="K181" s="19"/>
      <c r="L181" s="19"/>
      <c r="M181" s="25"/>
      <c r="N181" s="25"/>
      <c r="O181" s="25"/>
      <c r="P181" s="27"/>
      <c r="Q181" s="25"/>
      <c r="R181" s="19"/>
      <c r="S181" s="19"/>
      <c r="T181" s="19"/>
      <c r="U181" s="19"/>
      <c r="V181" s="19"/>
      <c r="W181" s="19"/>
      <c r="X181" s="19"/>
      <c r="Y181" s="19"/>
      <c r="Z181" s="25"/>
      <c r="AA181" s="26"/>
      <c r="AB181" s="27"/>
      <c r="AC181" s="27"/>
      <c r="AD181" s="27"/>
      <c r="AE181" s="27"/>
      <c r="AF181" s="27"/>
      <c r="AG181" s="27"/>
      <c r="AH181" s="27"/>
      <c r="AI181" s="27"/>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row>
    <row r="182" ht="15.75" customHeight="1">
      <c r="A182" s="19"/>
      <c r="B182" s="19"/>
      <c r="C182" s="19"/>
      <c r="D182" s="19"/>
      <c r="E182" s="19"/>
      <c r="F182" s="25"/>
      <c r="G182" s="19"/>
      <c r="H182" s="19"/>
      <c r="I182" s="19"/>
      <c r="J182" s="25"/>
      <c r="K182" s="19"/>
      <c r="L182" s="19"/>
      <c r="M182" s="25"/>
      <c r="N182" s="25"/>
      <c r="O182" s="25"/>
      <c r="P182" s="27"/>
      <c r="Q182" s="25"/>
      <c r="R182" s="19"/>
      <c r="S182" s="19"/>
      <c r="T182" s="19"/>
      <c r="U182" s="19"/>
      <c r="V182" s="19"/>
      <c r="W182" s="19"/>
      <c r="X182" s="19"/>
      <c r="Y182" s="19"/>
      <c r="Z182" s="25"/>
      <c r="AA182" s="26"/>
      <c r="AB182" s="27"/>
      <c r="AC182" s="27"/>
      <c r="AD182" s="27"/>
      <c r="AE182" s="27"/>
      <c r="AF182" s="27"/>
      <c r="AG182" s="27"/>
      <c r="AH182" s="27"/>
      <c r="AI182" s="27"/>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row>
    <row r="183" ht="15.75" customHeight="1">
      <c r="A183" s="19"/>
      <c r="B183" s="19"/>
      <c r="C183" s="19"/>
      <c r="D183" s="19"/>
      <c r="E183" s="19"/>
      <c r="F183" s="25"/>
      <c r="G183" s="19"/>
      <c r="H183" s="19"/>
      <c r="I183" s="19"/>
      <c r="J183" s="25"/>
      <c r="K183" s="19"/>
      <c r="L183" s="19"/>
      <c r="M183" s="25"/>
      <c r="N183" s="25"/>
      <c r="O183" s="25"/>
      <c r="P183" s="27"/>
      <c r="Q183" s="25"/>
      <c r="R183" s="19"/>
      <c r="S183" s="19"/>
      <c r="T183" s="19"/>
      <c r="U183" s="19"/>
      <c r="V183" s="19"/>
      <c r="W183" s="19"/>
      <c r="X183" s="19"/>
      <c r="Y183" s="19"/>
      <c r="Z183" s="25"/>
      <c r="AA183" s="26"/>
      <c r="AB183" s="27"/>
      <c r="AC183" s="27"/>
      <c r="AD183" s="27"/>
      <c r="AE183" s="27"/>
      <c r="AF183" s="27"/>
      <c r="AG183" s="27"/>
      <c r="AH183" s="27"/>
      <c r="AI183" s="27"/>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row>
    <row r="184" ht="15.75" customHeight="1">
      <c r="A184" s="19"/>
      <c r="B184" s="19"/>
      <c r="C184" s="19"/>
      <c r="D184" s="19"/>
      <c r="E184" s="19"/>
      <c r="F184" s="25"/>
      <c r="G184" s="19"/>
      <c r="H184" s="19"/>
      <c r="I184" s="19"/>
      <c r="J184" s="25"/>
      <c r="K184" s="19"/>
      <c r="L184" s="19"/>
      <c r="M184" s="25"/>
      <c r="N184" s="25"/>
      <c r="O184" s="25"/>
      <c r="P184" s="27"/>
      <c r="Q184" s="25"/>
      <c r="R184" s="19"/>
      <c r="S184" s="19"/>
      <c r="T184" s="19"/>
      <c r="U184" s="19"/>
      <c r="V184" s="19"/>
      <c r="W184" s="19"/>
      <c r="X184" s="19"/>
      <c r="Y184" s="19"/>
      <c r="Z184" s="25"/>
      <c r="AA184" s="26"/>
      <c r="AB184" s="27"/>
      <c r="AC184" s="27"/>
      <c r="AD184" s="27"/>
      <c r="AE184" s="27"/>
      <c r="AF184" s="27"/>
      <c r="AG184" s="27"/>
      <c r="AH184" s="27"/>
      <c r="AI184" s="27"/>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row>
    <row r="185" ht="15.75" customHeight="1">
      <c r="A185" s="19"/>
      <c r="B185" s="19"/>
      <c r="C185" s="19"/>
      <c r="D185" s="19"/>
      <c r="E185" s="19"/>
      <c r="F185" s="25"/>
      <c r="G185" s="19"/>
      <c r="H185" s="19"/>
      <c r="I185" s="19"/>
      <c r="J185" s="25"/>
      <c r="K185" s="19"/>
      <c r="L185" s="19"/>
      <c r="M185" s="25"/>
      <c r="N185" s="25"/>
      <c r="O185" s="25"/>
      <c r="P185" s="27"/>
      <c r="Q185" s="25"/>
      <c r="R185" s="19"/>
      <c r="S185" s="19"/>
      <c r="T185" s="19"/>
      <c r="U185" s="19"/>
      <c r="V185" s="19"/>
      <c r="W185" s="19"/>
      <c r="X185" s="19"/>
      <c r="Y185" s="19"/>
      <c r="Z185" s="25"/>
      <c r="AA185" s="26"/>
      <c r="AB185" s="27"/>
      <c r="AC185" s="27"/>
      <c r="AD185" s="27"/>
      <c r="AE185" s="27"/>
      <c r="AF185" s="27"/>
      <c r="AG185" s="27"/>
      <c r="AH185" s="27"/>
      <c r="AI185" s="27"/>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row>
    <row r="186" ht="15.75" customHeight="1">
      <c r="A186" s="19"/>
      <c r="B186" s="19"/>
      <c r="C186" s="19"/>
      <c r="D186" s="19"/>
      <c r="E186" s="19"/>
      <c r="F186" s="25"/>
      <c r="G186" s="19"/>
      <c r="H186" s="19"/>
      <c r="I186" s="19"/>
      <c r="J186" s="25"/>
      <c r="K186" s="19"/>
      <c r="L186" s="19"/>
      <c r="M186" s="25"/>
      <c r="N186" s="25"/>
      <c r="O186" s="25"/>
      <c r="P186" s="27"/>
      <c r="Q186" s="25"/>
      <c r="R186" s="19"/>
      <c r="S186" s="19"/>
      <c r="T186" s="19"/>
      <c r="U186" s="19"/>
      <c r="V186" s="19"/>
      <c r="W186" s="19"/>
      <c r="X186" s="19"/>
      <c r="Y186" s="19"/>
      <c r="Z186" s="25"/>
      <c r="AA186" s="26"/>
      <c r="AB186" s="27"/>
      <c r="AC186" s="27"/>
      <c r="AD186" s="27"/>
      <c r="AE186" s="27"/>
      <c r="AF186" s="27"/>
      <c r="AG186" s="27"/>
      <c r="AH186" s="27"/>
      <c r="AI186" s="27"/>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row>
    <row r="187" ht="15.75" customHeight="1">
      <c r="A187" s="19"/>
      <c r="B187" s="19"/>
      <c r="C187" s="19"/>
      <c r="D187" s="19"/>
      <c r="E187" s="19"/>
      <c r="F187" s="25"/>
      <c r="G187" s="19"/>
      <c r="H187" s="19"/>
      <c r="I187" s="19"/>
      <c r="J187" s="25"/>
      <c r="K187" s="19"/>
      <c r="L187" s="19"/>
      <c r="M187" s="25"/>
      <c r="N187" s="25"/>
      <c r="O187" s="25"/>
      <c r="P187" s="27"/>
      <c r="Q187" s="25"/>
      <c r="R187" s="19"/>
      <c r="S187" s="19"/>
      <c r="T187" s="19"/>
      <c r="U187" s="19"/>
      <c r="V187" s="19"/>
      <c r="W187" s="19"/>
      <c r="X187" s="19"/>
      <c r="Y187" s="19"/>
      <c r="Z187" s="25"/>
      <c r="AA187" s="26"/>
      <c r="AB187" s="27"/>
      <c r="AC187" s="27"/>
      <c r="AD187" s="27"/>
      <c r="AE187" s="27"/>
      <c r="AF187" s="27"/>
      <c r="AG187" s="27"/>
      <c r="AH187" s="27"/>
      <c r="AI187" s="27"/>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row>
    <row r="188" ht="15.75" customHeight="1">
      <c r="A188" s="19"/>
      <c r="B188" s="19"/>
      <c r="C188" s="19"/>
      <c r="D188" s="19"/>
      <c r="E188" s="19"/>
      <c r="F188" s="25"/>
      <c r="G188" s="19"/>
      <c r="H188" s="19"/>
      <c r="I188" s="19"/>
      <c r="J188" s="25"/>
      <c r="K188" s="19"/>
      <c r="L188" s="19"/>
      <c r="M188" s="25"/>
      <c r="N188" s="25"/>
      <c r="O188" s="25"/>
      <c r="P188" s="27"/>
      <c r="Q188" s="25"/>
      <c r="R188" s="19"/>
      <c r="S188" s="19"/>
      <c r="T188" s="19"/>
      <c r="U188" s="19"/>
      <c r="V188" s="19"/>
      <c r="W188" s="19"/>
      <c r="X188" s="19"/>
      <c r="Y188" s="19"/>
      <c r="Z188" s="25"/>
      <c r="AA188" s="26"/>
      <c r="AB188" s="27"/>
      <c r="AC188" s="27"/>
      <c r="AD188" s="27"/>
      <c r="AE188" s="27"/>
      <c r="AF188" s="27"/>
      <c r="AG188" s="27"/>
      <c r="AH188" s="27"/>
      <c r="AI188" s="27"/>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row>
    <row r="189" ht="15.75" customHeight="1">
      <c r="A189" s="19"/>
      <c r="B189" s="19"/>
      <c r="C189" s="19"/>
      <c r="D189" s="19"/>
      <c r="E189" s="19"/>
      <c r="F189" s="25"/>
      <c r="G189" s="19"/>
      <c r="H189" s="19"/>
      <c r="I189" s="19"/>
      <c r="J189" s="25"/>
      <c r="K189" s="19"/>
      <c r="L189" s="19"/>
      <c r="M189" s="25"/>
      <c r="N189" s="25"/>
      <c r="O189" s="25"/>
      <c r="P189" s="27"/>
      <c r="Q189" s="25"/>
      <c r="R189" s="19"/>
      <c r="S189" s="19"/>
      <c r="T189" s="19"/>
      <c r="U189" s="19"/>
      <c r="V189" s="19"/>
      <c r="W189" s="19"/>
      <c r="X189" s="19"/>
      <c r="Y189" s="19"/>
      <c r="Z189" s="25"/>
      <c r="AA189" s="26"/>
      <c r="AB189" s="27"/>
      <c r="AC189" s="27"/>
      <c r="AD189" s="27"/>
      <c r="AE189" s="27"/>
      <c r="AF189" s="27"/>
      <c r="AG189" s="27"/>
      <c r="AH189" s="27"/>
      <c r="AI189" s="27"/>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row>
    <row r="190" ht="15.75" customHeight="1">
      <c r="A190" s="19"/>
      <c r="B190" s="19"/>
      <c r="C190" s="19"/>
      <c r="D190" s="19"/>
      <c r="E190" s="19"/>
      <c r="F190" s="25"/>
      <c r="G190" s="19"/>
      <c r="H190" s="19"/>
      <c r="I190" s="19"/>
      <c r="J190" s="25"/>
      <c r="K190" s="19"/>
      <c r="L190" s="19"/>
      <c r="M190" s="25"/>
      <c r="N190" s="25"/>
      <c r="O190" s="25"/>
      <c r="P190" s="27"/>
      <c r="Q190" s="25"/>
      <c r="R190" s="19"/>
      <c r="S190" s="19"/>
      <c r="T190" s="19"/>
      <c r="U190" s="19"/>
      <c r="V190" s="19"/>
      <c r="W190" s="19"/>
      <c r="X190" s="19"/>
      <c r="Y190" s="19"/>
      <c r="Z190" s="25"/>
      <c r="AA190" s="26"/>
      <c r="AB190" s="27"/>
      <c r="AC190" s="27"/>
      <c r="AD190" s="27"/>
      <c r="AE190" s="27"/>
      <c r="AF190" s="27"/>
      <c r="AG190" s="27"/>
      <c r="AH190" s="27"/>
      <c r="AI190" s="27"/>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row>
    <row r="191" ht="15.75" customHeight="1">
      <c r="A191" s="19"/>
      <c r="B191" s="19"/>
      <c r="C191" s="19"/>
      <c r="D191" s="19"/>
      <c r="E191" s="19"/>
      <c r="F191" s="25"/>
      <c r="G191" s="19"/>
      <c r="H191" s="19"/>
      <c r="I191" s="19"/>
      <c r="J191" s="25"/>
      <c r="K191" s="19"/>
      <c r="L191" s="19"/>
      <c r="M191" s="25"/>
      <c r="N191" s="25"/>
      <c r="O191" s="25"/>
      <c r="P191" s="27"/>
      <c r="Q191" s="25"/>
      <c r="R191" s="19"/>
      <c r="S191" s="19"/>
      <c r="T191" s="19"/>
      <c r="U191" s="19"/>
      <c r="V191" s="19"/>
      <c r="W191" s="19"/>
      <c r="X191" s="19"/>
      <c r="Y191" s="19"/>
      <c r="Z191" s="25"/>
      <c r="AA191" s="26"/>
      <c r="AB191" s="27"/>
      <c r="AC191" s="27"/>
      <c r="AD191" s="27"/>
      <c r="AE191" s="27"/>
      <c r="AF191" s="27"/>
      <c r="AG191" s="27"/>
      <c r="AH191" s="27"/>
      <c r="AI191" s="27"/>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row>
    <row r="192" ht="15.75" customHeight="1">
      <c r="A192" s="19"/>
      <c r="B192" s="19"/>
      <c r="C192" s="19"/>
      <c r="D192" s="19"/>
      <c r="E192" s="19"/>
      <c r="F192" s="25"/>
      <c r="G192" s="19"/>
      <c r="H192" s="19"/>
      <c r="I192" s="19"/>
      <c r="J192" s="25"/>
      <c r="K192" s="19"/>
      <c r="L192" s="19"/>
      <c r="M192" s="25"/>
      <c r="N192" s="25"/>
      <c r="O192" s="25"/>
      <c r="P192" s="27"/>
      <c r="Q192" s="25"/>
      <c r="R192" s="19"/>
      <c r="S192" s="19"/>
      <c r="T192" s="19"/>
      <c r="U192" s="19"/>
      <c r="V192" s="19"/>
      <c r="W192" s="19"/>
      <c r="X192" s="19"/>
      <c r="Y192" s="19"/>
      <c r="Z192" s="25"/>
      <c r="AA192" s="26"/>
      <c r="AB192" s="27"/>
      <c r="AC192" s="27"/>
      <c r="AD192" s="27"/>
      <c r="AE192" s="27"/>
      <c r="AF192" s="27"/>
      <c r="AG192" s="27"/>
      <c r="AH192" s="27"/>
      <c r="AI192" s="27"/>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row>
    <row r="193" ht="15.75" customHeight="1">
      <c r="A193" s="19"/>
      <c r="B193" s="19"/>
      <c r="C193" s="19"/>
      <c r="D193" s="19"/>
      <c r="E193" s="19"/>
      <c r="F193" s="25"/>
      <c r="G193" s="19"/>
      <c r="H193" s="19"/>
      <c r="I193" s="19"/>
      <c r="J193" s="25"/>
      <c r="K193" s="19"/>
      <c r="L193" s="19"/>
      <c r="M193" s="25"/>
      <c r="N193" s="25"/>
      <c r="O193" s="25"/>
      <c r="P193" s="27"/>
      <c r="Q193" s="25"/>
      <c r="R193" s="19"/>
      <c r="S193" s="19"/>
      <c r="T193" s="19"/>
      <c r="U193" s="19"/>
      <c r="V193" s="19"/>
      <c r="W193" s="19"/>
      <c r="X193" s="19"/>
      <c r="Y193" s="19"/>
      <c r="Z193" s="25"/>
      <c r="AA193" s="26"/>
      <c r="AB193" s="27"/>
      <c r="AC193" s="27"/>
      <c r="AD193" s="27"/>
      <c r="AE193" s="27"/>
      <c r="AF193" s="27"/>
      <c r="AG193" s="27"/>
      <c r="AH193" s="27"/>
      <c r="AI193" s="27"/>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row>
    <row r="194" ht="15.75" customHeight="1">
      <c r="A194" s="19"/>
      <c r="B194" s="19"/>
      <c r="C194" s="19"/>
      <c r="D194" s="19"/>
      <c r="E194" s="19"/>
      <c r="F194" s="25"/>
      <c r="G194" s="19"/>
      <c r="H194" s="19"/>
      <c r="I194" s="19"/>
      <c r="J194" s="25"/>
      <c r="K194" s="19"/>
      <c r="L194" s="19"/>
      <c r="M194" s="25"/>
      <c r="N194" s="25"/>
      <c r="O194" s="25"/>
      <c r="P194" s="27"/>
      <c r="Q194" s="25"/>
      <c r="R194" s="19"/>
      <c r="S194" s="19"/>
      <c r="T194" s="19"/>
      <c r="U194" s="19"/>
      <c r="V194" s="19"/>
      <c r="W194" s="19"/>
      <c r="X194" s="19"/>
      <c r="Y194" s="19"/>
      <c r="Z194" s="25"/>
      <c r="AA194" s="26"/>
      <c r="AB194" s="27"/>
      <c r="AC194" s="27"/>
      <c r="AD194" s="27"/>
      <c r="AE194" s="27"/>
      <c r="AF194" s="27"/>
      <c r="AG194" s="27"/>
      <c r="AH194" s="27"/>
      <c r="AI194" s="27"/>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row>
    <row r="195" ht="15.75" customHeight="1">
      <c r="A195" s="19"/>
      <c r="B195" s="19"/>
      <c r="C195" s="19"/>
      <c r="D195" s="19"/>
      <c r="E195" s="19"/>
      <c r="F195" s="25"/>
      <c r="G195" s="19"/>
      <c r="H195" s="19"/>
      <c r="I195" s="19"/>
      <c r="J195" s="25"/>
      <c r="K195" s="19"/>
      <c r="L195" s="19"/>
      <c r="M195" s="25"/>
      <c r="N195" s="25"/>
      <c r="O195" s="25"/>
      <c r="P195" s="27"/>
      <c r="Q195" s="25"/>
      <c r="R195" s="19"/>
      <c r="S195" s="19"/>
      <c r="T195" s="19"/>
      <c r="U195" s="19"/>
      <c r="V195" s="19"/>
      <c r="W195" s="19"/>
      <c r="X195" s="19"/>
      <c r="Y195" s="19"/>
      <c r="Z195" s="25"/>
      <c r="AA195" s="26"/>
      <c r="AB195" s="27"/>
      <c r="AC195" s="27"/>
      <c r="AD195" s="27"/>
      <c r="AE195" s="27"/>
      <c r="AF195" s="27"/>
      <c r="AG195" s="27"/>
      <c r="AH195" s="27"/>
      <c r="AI195" s="27"/>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row>
    <row r="196" ht="15.75" customHeight="1">
      <c r="A196" s="19"/>
      <c r="B196" s="19"/>
      <c r="C196" s="19"/>
      <c r="D196" s="19"/>
      <c r="E196" s="19"/>
      <c r="F196" s="25"/>
      <c r="G196" s="19"/>
      <c r="H196" s="19"/>
      <c r="I196" s="19"/>
      <c r="J196" s="25"/>
      <c r="K196" s="19"/>
      <c r="L196" s="19"/>
      <c r="M196" s="25"/>
      <c r="N196" s="25"/>
      <c r="O196" s="25"/>
      <c r="P196" s="27"/>
      <c r="Q196" s="25"/>
      <c r="R196" s="19"/>
      <c r="S196" s="19"/>
      <c r="T196" s="19"/>
      <c r="U196" s="19"/>
      <c r="V196" s="19"/>
      <c r="W196" s="19"/>
      <c r="X196" s="19"/>
      <c r="Y196" s="19"/>
      <c r="Z196" s="25"/>
      <c r="AA196" s="26"/>
      <c r="AB196" s="27"/>
      <c r="AC196" s="27"/>
      <c r="AD196" s="27"/>
      <c r="AE196" s="27"/>
      <c r="AF196" s="27"/>
      <c r="AG196" s="27"/>
      <c r="AH196" s="27"/>
      <c r="AI196" s="27"/>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row>
    <row r="197" ht="15.75" customHeight="1">
      <c r="A197" s="19"/>
      <c r="B197" s="19"/>
      <c r="C197" s="19"/>
      <c r="D197" s="19"/>
      <c r="E197" s="19"/>
      <c r="F197" s="25"/>
      <c r="G197" s="19"/>
      <c r="H197" s="19"/>
      <c r="I197" s="19"/>
      <c r="J197" s="25"/>
      <c r="K197" s="19"/>
      <c r="L197" s="19"/>
      <c r="M197" s="25"/>
      <c r="N197" s="25"/>
      <c r="O197" s="25"/>
      <c r="P197" s="27"/>
      <c r="Q197" s="25"/>
      <c r="R197" s="19"/>
      <c r="S197" s="19"/>
      <c r="T197" s="19"/>
      <c r="U197" s="19"/>
      <c r="V197" s="19"/>
      <c r="W197" s="19"/>
      <c r="X197" s="19"/>
      <c r="Y197" s="19"/>
      <c r="Z197" s="25"/>
      <c r="AA197" s="26"/>
      <c r="AB197" s="27"/>
      <c r="AC197" s="27"/>
      <c r="AD197" s="27"/>
      <c r="AE197" s="27"/>
      <c r="AF197" s="27"/>
      <c r="AG197" s="27"/>
      <c r="AH197" s="27"/>
      <c r="AI197" s="27"/>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row>
    <row r="198" ht="15.75" customHeight="1">
      <c r="A198" s="19"/>
      <c r="B198" s="19"/>
      <c r="C198" s="19"/>
      <c r="D198" s="19"/>
      <c r="E198" s="19"/>
      <c r="F198" s="25"/>
      <c r="G198" s="19"/>
      <c r="H198" s="19"/>
      <c r="I198" s="19"/>
      <c r="J198" s="25"/>
      <c r="K198" s="19"/>
      <c r="L198" s="19"/>
      <c r="M198" s="25"/>
      <c r="N198" s="25"/>
      <c r="O198" s="25"/>
      <c r="P198" s="27"/>
      <c r="Q198" s="25"/>
      <c r="R198" s="19"/>
      <c r="S198" s="19"/>
      <c r="T198" s="19"/>
      <c r="U198" s="19"/>
      <c r="V198" s="19"/>
      <c r="W198" s="19"/>
      <c r="X198" s="19"/>
      <c r="Y198" s="19"/>
      <c r="Z198" s="25"/>
      <c r="AA198" s="26"/>
      <c r="AB198" s="27"/>
      <c r="AC198" s="27"/>
      <c r="AD198" s="27"/>
      <c r="AE198" s="27"/>
      <c r="AF198" s="27"/>
      <c r="AG198" s="27"/>
      <c r="AH198" s="27"/>
      <c r="AI198" s="27"/>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row>
    <row r="199" ht="15.75" customHeight="1">
      <c r="A199" s="19"/>
      <c r="B199" s="19"/>
      <c r="C199" s="19"/>
      <c r="D199" s="19"/>
      <c r="E199" s="19"/>
      <c r="F199" s="25"/>
      <c r="G199" s="19"/>
      <c r="H199" s="19"/>
      <c r="I199" s="19"/>
      <c r="J199" s="25"/>
      <c r="K199" s="19"/>
      <c r="L199" s="19"/>
      <c r="M199" s="25"/>
      <c r="N199" s="25"/>
      <c r="O199" s="25"/>
      <c r="P199" s="27"/>
      <c r="Q199" s="25"/>
      <c r="R199" s="19"/>
      <c r="S199" s="19"/>
      <c r="T199" s="19"/>
      <c r="U199" s="19"/>
      <c r="V199" s="19"/>
      <c r="W199" s="19"/>
      <c r="X199" s="19"/>
      <c r="Y199" s="19"/>
      <c r="Z199" s="25"/>
      <c r="AA199" s="26"/>
      <c r="AB199" s="27"/>
      <c r="AC199" s="27"/>
      <c r="AD199" s="27"/>
      <c r="AE199" s="27"/>
      <c r="AF199" s="27"/>
      <c r="AG199" s="27"/>
      <c r="AH199" s="27"/>
      <c r="AI199" s="27"/>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row>
    <row r="200" ht="15.75" customHeight="1">
      <c r="A200" s="19"/>
      <c r="B200" s="19"/>
      <c r="C200" s="19"/>
      <c r="D200" s="19"/>
      <c r="E200" s="19"/>
      <c r="F200" s="25"/>
      <c r="G200" s="19"/>
      <c r="H200" s="19"/>
      <c r="I200" s="19"/>
      <c r="J200" s="25"/>
      <c r="K200" s="19"/>
      <c r="L200" s="19"/>
      <c r="M200" s="25"/>
      <c r="N200" s="25"/>
      <c r="O200" s="25"/>
      <c r="P200" s="27"/>
      <c r="Q200" s="25"/>
      <c r="R200" s="19"/>
      <c r="S200" s="19"/>
      <c r="T200" s="19"/>
      <c r="U200" s="19"/>
      <c r="V200" s="19"/>
      <c r="W200" s="19"/>
      <c r="X200" s="19"/>
      <c r="Y200" s="19"/>
      <c r="Z200" s="25"/>
      <c r="AA200" s="26"/>
      <c r="AB200" s="27"/>
      <c r="AC200" s="27"/>
      <c r="AD200" s="27"/>
      <c r="AE200" s="27"/>
      <c r="AF200" s="27"/>
      <c r="AG200" s="27"/>
      <c r="AH200" s="27"/>
      <c r="AI200" s="27"/>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row>
    <row r="201" ht="15.75" customHeight="1">
      <c r="A201" s="19"/>
      <c r="B201" s="19"/>
      <c r="C201" s="19"/>
      <c r="D201" s="19"/>
      <c r="E201" s="19"/>
      <c r="F201" s="25"/>
      <c r="G201" s="19"/>
      <c r="H201" s="19"/>
      <c r="I201" s="19"/>
      <c r="J201" s="25"/>
      <c r="K201" s="19"/>
      <c r="L201" s="19"/>
      <c r="M201" s="25"/>
      <c r="N201" s="25"/>
      <c r="O201" s="25"/>
      <c r="P201" s="27"/>
      <c r="Q201" s="25"/>
      <c r="R201" s="19"/>
      <c r="S201" s="19"/>
      <c r="T201" s="19"/>
      <c r="U201" s="19"/>
      <c r="V201" s="19"/>
      <c r="W201" s="19"/>
      <c r="X201" s="19"/>
      <c r="Y201" s="19"/>
      <c r="Z201" s="25"/>
      <c r="AA201" s="26"/>
      <c r="AB201" s="27"/>
      <c r="AC201" s="27"/>
      <c r="AD201" s="27"/>
      <c r="AE201" s="27"/>
      <c r="AF201" s="27"/>
      <c r="AG201" s="27"/>
      <c r="AH201" s="27"/>
      <c r="AI201" s="27"/>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row>
    <row r="202" ht="15.75" customHeight="1">
      <c r="A202" s="19"/>
      <c r="B202" s="19"/>
      <c r="C202" s="19"/>
      <c r="D202" s="19"/>
      <c r="E202" s="19"/>
      <c r="F202" s="25"/>
      <c r="G202" s="19"/>
      <c r="H202" s="19"/>
      <c r="I202" s="19"/>
      <c r="J202" s="25"/>
      <c r="K202" s="19"/>
      <c r="L202" s="19"/>
      <c r="M202" s="25"/>
      <c r="N202" s="25"/>
      <c r="O202" s="25"/>
      <c r="P202" s="27"/>
      <c r="Q202" s="25"/>
      <c r="R202" s="19"/>
      <c r="S202" s="19"/>
      <c r="T202" s="19"/>
      <c r="U202" s="19"/>
      <c r="V202" s="19"/>
      <c r="W202" s="19"/>
      <c r="X202" s="19"/>
      <c r="Y202" s="19"/>
      <c r="Z202" s="25"/>
      <c r="AA202" s="26"/>
      <c r="AB202" s="27"/>
      <c r="AC202" s="27"/>
      <c r="AD202" s="27"/>
      <c r="AE202" s="27"/>
      <c r="AF202" s="27"/>
      <c r="AG202" s="27"/>
      <c r="AH202" s="27"/>
      <c r="AI202" s="27"/>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row>
    <row r="203" ht="15.75" customHeight="1">
      <c r="A203" s="19"/>
      <c r="B203" s="19"/>
      <c r="C203" s="19"/>
      <c r="D203" s="19"/>
      <c r="E203" s="19"/>
      <c r="F203" s="25"/>
      <c r="G203" s="19"/>
      <c r="H203" s="19"/>
      <c r="I203" s="19"/>
      <c r="J203" s="25"/>
      <c r="K203" s="19"/>
      <c r="L203" s="19"/>
      <c r="M203" s="25"/>
      <c r="N203" s="25"/>
      <c r="O203" s="25"/>
      <c r="P203" s="27"/>
      <c r="Q203" s="25"/>
      <c r="R203" s="19"/>
      <c r="S203" s="19"/>
      <c r="T203" s="19"/>
      <c r="U203" s="19"/>
      <c r="V203" s="19"/>
      <c r="W203" s="19"/>
      <c r="X203" s="19"/>
      <c r="Y203" s="19"/>
      <c r="Z203" s="25"/>
      <c r="AA203" s="26"/>
      <c r="AB203" s="27"/>
      <c r="AC203" s="27"/>
      <c r="AD203" s="27"/>
      <c r="AE203" s="27"/>
      <c r="AF203" s="27"/>
      <c r="AG203" s="27"/>
      <c r="AH203" s="27"/>
      <c r="AI203" s="27"/>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row>
    <row r="204" ht="15.75" customHeight="1">
      <c r="A204" s="19"/>
      <c r="B204" s="19"/>
      <c r="C204" s="19"/>
      <c r="D204" s="19"/>
      <c r="E204" s="19"/>
      <c r="F204" s="25"/>
      <c r="G204" s="19"/>
      <c r="H204" s="19"/>
      <c r="I204" s="19"/>
      <c r="J204" s="25"/>
      <c r="K204" s="19"/>
      <c r="L204" s="19"/>
      <c r="M204" s="25"/>
      <c r="N204" s="25"/>
      <c r="O204" s="25"/>
      <c r="P204" s="27"/>
      <c r="Q204" s="25"/>
      <c r="R204" s="19"/>
      <c r="S204" s="19"/>
      <c r="T204" s="19"/>
      <c r="U204" s="19"/>
      <c r="V204" s="19"/>
      <c r="W204" s="19"/>
      <c r="X204" s="19"/>
      <c r="Y204" s="19"/>
      <c r="Z204" s="25"/>
      <c r="AA204" s="26"/>
      <c r="AB204" s="27"/>
      <c r="AC204" s="27"/>
      <c r="AD204" s="27"/>
      <c r="AE204" s="27"/>
      <c r="AF204" s="27"/>
      <c r="AG204" s="27"/>
      <c r="AH204" s="27"/>
      <c r="AI204" s="27"/>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row>
    <row r="205" ht="15.75" customHeight="1">
      <c r="A205" s="19"/>
      <c r="B205" s="19"/>
      <c r="C205" s="19"/>
      <c r="D205" s="19"/>
      <c r="E205" s="19"/>
      <c r="F205" s="25"/>
      <c r="G205" s="19"/>
      <c r="H205" s="19"/>
      <c r="I205" s="19"/>
      <c r="J205" s="25"/>
      <c r="K205" s="19"/>
      <c r="L205" s="19"/>
      <c r="M205" s="25"/>
      <c r="N205" s="25"/>
      <c r="O205" s="25"/>
      <c r="P205" s="27"/>
      <c r="Q205" s="25"/>
      <c r="R205" s="19"/>
      <c r="S205" s="19"/>
      <c r="T205" s="19"/>
      <c r="U205" s="19"/>
      <c r="V205" s="19"/>
      <c r="W205" s="19"/>
      <c r="X205" s="19"/>
      <c r="Y205" s="19"/>
      <c r="Z205" s="25"/>
      <c r="AA205" s="26"/>
      <c r="AB205" s="27"/>
      <c r="AC205" s="27"/>
      <c r="AD205" s="27"/>
      <c r="AE205" s="27"/>
      <c r="AF205" s="27"/>
      <c r="AG205" s="27"/>
      <c r="AH205" s="27"/>
      <c r="AI205" s="27"/>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row>
    <row r="206" ht="15.75" customHeight="1">
      <c r="A206" s="19"/>
      <c r="B206" s="19"/>
      <c r="C206" s="19"/>
      <c r="D206" s="19"/>
      <c r="E206" s="19"/>
      <c r="F206" s="25"/>
      <c r="G206" s="19"/>
      <c r="H206" s="19"/>
      <c r="I206" s="19"/>
      <c r="J206" s="25"/>
      <c r="K206" s="19"/>
      <c r="L206" s="19"/>
      <c r="M206" s="25"/>
      <c r="N206" s="25"/>
      <c r="O206" s="25"/>
      <c r="P206" s="27"/>
      <c r="Q206" s="25"/>
      <c r="R206" s="19"/>
      <c r="S206" s="19"/>
      <c r="T206" s="19"/>
      <c r="U206" s="19"/>
      <c r="V206" s="19"/>
      <c r="W206" s="19"/>
      <c r="X206" s="19"/>
      <c r="Y206" s="19"/>
      <c r="Z206" s="25"/>
      <c r="AA206" s="26"/>
      <c r="AB206" s="27"/>
      <c r="AC206" s="27"/>
      <c r="AD206" s="27"/>
      <c r="AE206" s="27"/>
      <c r="AF206" s="27"/>
      <c r="AG206" s="27"/>
      <c r="AH206" s="27"/>
      <c r="AI206" s="27"/>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row>
    <row r="207" ht="15.75" customHeight="1">
      <c r="A207" s="19"/>
      <c r="B207" s="19"/>
      <c r="C207" s="19"/>
      <c r="D207" s="19"/>
      <c r="E207" s="19"/>
      <c r="F207" s="25"/>
      <c r="G207" s="19"/>
      <c r="H207" s="19"/>
      <c r="I207" s="19"/>
      <c r="J207" s="25"/>
      <c r="K207" s="19"/>
      <c r="L207" s="19"/>
      <c r="M207" s="25"/>
      <c r="N207" s="25"/>
      <c r="O207" s="25"/>
      <c r="P207" s="27"/>
      <c r="Q207" s="25"/>
      <c r="R207" s="19"/>
      <c r="S207" s="19"/>
      <c r="T207" s="19"/>
      <c r="U207" s="19"/>
      <c r="V207" s="19"/>
      <c r="W207" s="19"/>
      <c r="X207" s="19"/>
      <c r="Y207" s="19"/>
      <c r="Z207" s="25"/>
      <c r="AA207" s="26"/>
      <c r="AB207" s="27"/>
      <c r="AC207" s="27"/>
      <c r="AD207" s="27"/>
      <c r="AE207" s="27"/>
      <c r="AF207" s="27"/>
      <c r="AG207" s="27"/>
      <c r="AH207" s="27"/>
      <c r="AI207" s="27"/>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row>
    <row r="208" ht="15.75" customHeight="1">
      <c r="A208" s="19"/>
      <c r="B208" s="19"/>
      <c r="C208" s="19"/>
      <c r="D208" s="19"/>
      <c r="E208" s="19"/>
      <c r="F208" s="25"/>
      <c r="G208" s="19"/>
      <c r="H208" s="19"/>
      <c r="I208" s="19"/>
      <c r="J208" s="25"/>
      <c r="K208" s="19"/>
      <c r="L208" s="19"/>
      <c r="M208" s="25"/>
      <c r="N208" s="25"/>
      <c r="O208" s="25"/>
      <c r="P208" s="27"/>
      <c r="Q208" s="25"/>
      <c r="R208" s="19"/>
      <c r="S208" s="19"/>
      <c r="T208" s="19"/>
      <c r="U208" s="19"/>
      <c r="V208" s="19"/>
      <c r="W208" s="19"/>
      <c r="X208" s="19"/>
      <c r="Y208" s="19"/>
      <c r="Z208" s="25"/>
      <c r="AA208" s="26"/>
      <c r="AB208" s="27"/>
      <c r="AC208" s="27"/>
      <c r="AD208" s="27"/>
      <c r="AE208" s="27"/>
      <c r="AF208" s="27"/>
      <c r="AG208" s="27"/>
      <c r="AH208" s="27"/>
      <c r="AI208" s="27"/>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row>
    <row r="209" ht="15.75" customHeight="1">
      <c r="A209" s="19"/>
      <c r="B209" s="19"/>
      <c r="C209" s="19"/>
      <c r="D209" s="19"/>
      <c r="E209" s="19"/>
      <c r="F209" s="25"/>
      <c r="G209" s="19"/>
      <c r="H209" s="19"/>
      <c r="I209" s="19"/>
      <c r="J209" s="25"/>
      <c r="K209" s="19"/>
      <c r="L209" s="19"/>
      <c r="M209" s="25"/>
      <c r="N209" s="25"/>
      <c r="O209" s="25"/>
      <c r="P209" s="27"/>
      <c r="Q209" s="25"/>
      <c r="R209" s="19"/>
      <c r="S209" s="19"/>
      <c r="T209" s="19"/>
      <c r="U209" s="19"/>
      <c r="V209" s="19"/>
      <c r="W209" s="19"/>
      <c r="X209" s="19"/>
      <c r="Y209" s="19"/>
      <c r="Z209" s="25"/>
      <c r="AA209" s="26"/>
      <c r="AB209" s="27"/>
      <c r="AC209" s="27"/>
      <c r="AD209" s="27"/>
      <c r="AE209" s="27"/>
      <c r="AF209" s="27"/>
      <c r="AG209" s="27"/>
      <c r="AH209" s="27"/>
      <c r="AI209" s="27"/>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row>
    <row r="210" ht="15.75" customHeight="1">
      <c r="A210" s="19"/>
      <c r="B210" s="19"/>
      <c r="C210" s="19"/>
      <c r="D210" s="19"/>
      <c r="E210" s="19"/>
      <c r="F210" s="25"/>
      <c r="G210" s="19"/>
      <c r="H210" s="19"/>
      <c r="I210" s="19"/>
      <c r="J210" s="25"/>
      <c r="K210" s="19"/>
      <c r="L210" s="19"/>
      <c r="M210" s="25"/>
      <c r="N210" s="25"/>
      <c r="O210" s="25"/>
      <c r="P210" s="27"/>
      <c r="Q210" s="25"/>
      <c r="R210" s="19"/>
      <c r="S210" s="19"/>
      <c r="T210" s="19"/>
      <c r="U210" s="19"/>
      <c r="V210" s="19"/>
      <c r="W210" s="19"/>
      <c r="X210" s="19"/>
      <c r="Y210" s="19"/>
      <c r="Z210" s="25"/>
      <c r="AA210" s="26"/>
      <c r="AB210" s="27"/>
      <c r="AC210" s="27"/>
      <c r="AD210" s="27"/>
      <c r="AE210" s="27"/>
      <c r="AF210" s="27"/>
      <c r="AG210" s="27"/>
      <c r="AH210" s="27"/>
      <c r="AI210" s="27"/>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row>
    <row r="211" ht="15.75" customHeight="1">
      <c r="A211" s="19"/>
      <c r="B211" s="19"/>
      <c r="C211" s="19"/>
      <c r="D211" s="19"/>
      <c r="E211" s="19"/>
      <c r="F211" s="25"/>
      <c r="G211" s="19"/>
      <c r="H211" s="19"/>
      <c r="I211" s="19"/>
      <c r="J211" s="25"/>
      <c r="K211" s="19"/>
      <c r="L211" s="19"/>
      <c r="M211" s="25"/>
      <c r="N211" s="25"/>
      <c r="O211" s="25"/>
      <c r="P211" s="27"/>
      <c r="Q211" s="25"/>
      <c r="R211" s="19"/>
      <c r="S211" s="19"/>
      <c r="T211" s="19"/>
      <c r="U211" s="19"/>
      <c r="V211" s="19"/>
      <c r="W211" s="19"/>
      <c r="X211" s="19"/>
      <c r="Y211" s="19"/>
      <c r="Z211" s="25"/>
      <c r="AA211" s="26"/>
      <c r="AB211" s="27"/>
      <c r="AC211" s="27"/>
      <c r="AD211" s="27"/>
      <c r="AE211" s="27"/>
      <c r="AF211" s="27"/>
      <c r="AG211" s="27"/>
      <c r="AH211" s="27"/>
      <c r="AI211" s="27"/>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row>
    <row r="212" ht="15.75" customHeight="1">
      <c r="A212" s="19"/>
      <c r="B212" s="19"/>
      <c r="C212" s="19"/>
      <c r="D212" s="19"/>
      <c r="E212" s="19"/>
      <c r="F212" s="25"/>
      <c r="G212" s="19"/>
      <c r="H212" s="19"/>
      <c r="I212" s="19"/>
      <c r="J212" s="25"/>
      <c r="K212" s="19"/>
      <c r="L212" s="19"/>
      <c r="M212" s="25"/>
      <c r="N212" s="25"/>
      <c r="O212" s="25"/>
      <c r="P212" s="27"/>
      <c r="Q212" s="25"/>
      <c r="R212" s="19"/>
      <c r="S212" s="19"/>
      <c r="T212" s="19"/>
      <c r="U212" s="19"/>
      <c r="V212" s="19"/>
      <c r="W212" s="19"/>
      <c r="X212" s="19"/>
      <c r="Y212" s="19"/>
      <c r="Z212" s="25"/>
      <c r="AA212" s="26"/>
      <c r="AB212" s="27"/>
      <c r="AC212" s="27"/>
      <c r="AD212" s="27"/>
      <c r="AE212" s="27"/>
      <c r="AF212" s="27"/>
      <c r="AG212" s="27"/>
      <c r="AH212" s="27"/>
      <c r="AI212" s="27"/>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row>
    <row r="213" ht="15.75" customHeight="1">
      <c r="A213" s="19"/>
      <c r="B213" s="19"/>
      <c r="C213" s="19"/>
      <c r="D213" s="19"/>
      <c r="E213" s="19"/>
      <c r="F213" s="25"/>
      <c r="G213" s="19"/>
      <c r="H213" s="19"/>
      <c r="I213" s="19"/>
      <c r="J213" s="25"/>
      <c r="K213" s="19"/>
      <c r="L213" s="19"/>
      <c r="M213" s="25"/>
      <c r="N213" s="25"/>
      <c r="O213" s="25"/>
      <c r="P213" s="27"/>
      <c r="Q213" s="25"/>
      <c r="R213" s="19"/>
      <c r="S213" s="19"/>
      <c r="T213" s="19"/>
      <c r="U213" s="19"/>
      <c r="V213" s="19"/>
      <c r="W213" s="19"/>
      <c r="X213" s="19"/>
      <c r="Y213" s="19"/>
      <c r="Z213" s="25"/>
      <c r="AA213" s="26"/>
      <c r="AB213" s="27"/>
      <c r="AC213" s="27"/>
      <c r="AD213" s="27"/>
      <c r="AE213" s="27"/>
      <c r="AF213" s="27"/>
      <c r="AG213" s="27"/>
      <c r="AH213" s="27"/>
      <c r="AI213" s="27"/>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c r="DJ213" s="19"/>
      <c r="DK213" s="19"/>
      <c r="DL213" s="19"/>
      <c r="DM213" s="19"/>
      <c r="DN213" s="19"/>
      <c r="DO213" s="19"/>
      <c r="DP213" s="19"/>
      <c r="DQ213" s="19"/>
      <c r="DR213" s="19"/>
    </row>
    <row r="214" ht="15.75" customHeight="1">
      <c r="A214" s="19"/>
      <c r="B214" s="19"/>
      <c r="C214" s="19"/>
      <c r="D214" s="19"/>
      <c r="E214" s="19"/>
      <c r="F214" s="25"/>
      <c r="G214" s="19"/>
      <c r="H214" s="19"/>
      <c r="I214" s="19"/>
      <c r="J214" s="25"/>
      <c r="K214" s="19"/>
      <c r="L214" s="19"/>
      <c r="M214" s="25"/>
      <c r="N214" s="25"/>
      <c r="O214" s="25"/>
      <c r="P214" s="27"/>
      <c r="Q214" s="25"/>
      <c r="R214" s="19"/>
      <c r="S214" s="19"/>
      <c r="T214" s="19"/>
      <c r="U214" s="19"/>
      <c r="V214" s="19"/>
      <c r="W214" s="19"/>
      <c r="X214" s="19"/>
      <c r="Y214" s="19"/>
      <c r="Z214" s="25"/>
      <c r="AA214" s="26"/>
      <c r="AB214" s="27"/>
      <c r="AC214" s="27"/>
      <c r="AD214" s="27"/>
      <c r="AE214" s="27"/>
      <c r="AF214" s="27"/>
      <c r="AG214" s="27"/>
      <c r="AH214" s="27"/>
      <c r="AI214" s="27"/>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c r="DJ214" s="19"/>
      <c r="DK214" s="19"/>
      <c r="DL214" s="19"/>
      <c r="DM214" s="19"/>
      <c r="DN214" s="19"/>
      <c r="DO214" s="19"/>
      <c r="DP214" s="19"/>
      <c r="DQ214" s="19"/>
      <c r="DR214" s="19"/>
    </row>
    <row r="215" ht="15.75" customHeight="1">
      <c r="A215" s="19"/>
      <c r="B215" s="19"/>
      <c r="C215" s="19"/>
      <c r="D215" s="19"/>
      <c r="E215" s="19"/>
      <c r="F215" s="25"/>
      <c r="G215" s="19"/>
      <c r="H215" s="19"/>
      <c r="I215" s="19"/>
      <c r="J215" s="25"/>
      <c r="K215" s="19"/>
      <c r="L215" s="19"/>
      <c r="M215" s="25"/>
      <c r="N215" s="25"/>
      <c r="O215" s="25"/>
      <c r="P215" s="27"/>
      <c r="Q215" s="25"/>
      <c r="R215" s="19"/>
      <c r="S215" s="19"/>
      <c r="T215" s="19"/>
      <c r="U215" s="19"/>
      <c r="V215" s="19"/>
      <c r="W215" s="19"/>
      <c r="X215" s="19"/>
      <c r="Y215" s="19"/>
      <c r="Z215" s="25"/>
      <c r="AA215" s="26"/>
      <c r="AB215" s="27"/>
      <c r="AC215" s="27"/>
      <c r="AD215" s="27"/>
      <c r="AE215" s="27"/>
      <c r="AF215" s="27"/>
      <c r="AG215" s="27"/>
      <c r="AH215" s="27"/>
      <c r="AI215" s="27"/>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c r="CZ215" s="19"/>
      <c r="DA215" s="19"/>
      <c r="DB215" s="19"/>
      <c r="DC215" s="19"/>
      <c r="DD215" s="19"/>
      <c r="DE215" s="19"/>
      <c r="DF215" s="19"/>
      <c r="DG215" s="19"/>
      <c r="DH215" s="19"/>
      <c r="DI215" s="19"/>
      <c r="DJ215" s="19"/>
      <c r="DK215" s="19"/>
      <c r="DL215" s="19"/>
      <c r="DM215" s="19"/>
      <c r="DN215" s="19"/>
      <c r="DO215" s="19"/>
      <c r="DP215" s="19"/>
      <c r="DQ215" s="19"/>
      <c r="DR215" s="19"/>
    </row>
    <row r="216" ht="15.75" customHeight="1">
      <c r="A216" s="19"/>
      <c r="B216" s="19"/>
      <c r="C216" s="19"/>
      <c r="D216" s="19"/>
      <c r="E216" s="19"/>
      <c r="F216" s="25"/>
      <c r="G216" s="19"/>
      <c r="H216" s="19"/>
      <c r="I216" s="19"/>
      <c r="J216" s="25"/>
      <c r="K216" s="19"/>
      <c r="L216" s="19"/>
      <c r="M216" s="25"/>
      <c r="N216" s="25"/>
      <c r="O216" s="25"/>
      <c r="P216" s="27"/>
      <c r="Q216" s="25"/>
      <c r="R216" s="19"/>
      <c r="S216" s="19"/>
      <c r="T216" s="19"/>
      <c r="U216" s="19"/>
      <c r="V216" s="19"/>
      <c r="W216" s="19"/>
      <c r="X216" s="19"/>
      <c r="Y216" s="19"/>
      <c r="Z216" s="25"/>
      <c r="AA216" s="26"/>
      <c r="AB216" s="27"/>
      <c r="AC216" s="27"/>
      <c r="AD216" s="27"/>
      <c r="AE216" s="27"/>
      <c r="AF216" s="27"/>
      <c r="AG216" s="27"/>
      <c r="AH216" s="27"/>
      <c r="AI216" s="27"/>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row>
    <row r="217" ht="15.75" customHeight="1">
      <c r="A217" s="19"/>
      <c r="B217" s="19"/>
      <c r="C217" s="19"/>
      <c r="D217" s="19"/>
      <c r="E217" s="19"/>
      <c r="F217" s="25"/>
      <c r="G217" s="19"/>
      <c r="H217" s="19"/>
      <c r="I217" s="19"/>
      <c r="J217" s="25"/>
      <c r="K217" s="19"/>
      <c r="L217" s="19"/>
      <c r="M217" s="25"/>
      <c r="N217" s="25"/>
      <c r="O217" s="25"/>
      <c r="P217" s="27"/>
      <c r="Q217" s="25"/>
      <c r="R217" s="19"/>
      <c r="S217" s="19"/>
      <c r="T217" s="19"/>
      <c r="U217" s="19"/>
      <c r="V217" s="19"/>
      <c r="W217" s="19"/>
      <c r="X217" s="19"/>
      <c r="Y217" s="19"/>
      <c r="Z217" s="25"/>
      <c r="AA217" s="26"/>
      <c r="AB217" s="27"/>
      <c r="AC217" s="27"/>
      <c r="AD217" s="27"/>
      <c r="AE217" s="27"/>
      <c r="AF217" s="27"/>
      <c r="AG217" s="27"/>
      <c r="AH217" s="27"/>
      <c r="AI217" s="27"/>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c r="DJ217" s="19"/>
      <c r="DK217" s="19"/>
      <c r="DL217" s="19"/>
      <c r="DM217" s="19"/>
      <c r="DN217" s="19"/>
      <c r="DO217" s="19"/>
      <c r="DP217" s="19"/>
      <c r="DQ217" s="19"/>
      <c r="DR217" s="19"/>
    </row>
    <row r="218" ht="15.75" customHeight="1">
      <c r="A218" s="19"/>
      <c r="B218" s="19"/>
      <c r="C218" s="19"/>
      <c r="D218" s="19"/>
      <c r="E218" s="19"/>
      <c r="F218" s="25"/>
      <c r="G218" s="19"/>
      <c r="H218" s="19"/>
      <c r="I218" s="19"/>
      <c r="J218" s="25"/>
      <c r="K218" s="19"/>
      <c r="L218" s="19"/>
      <c r="M218" s="25"/>
      <c r="N218" s="25"/>
      <c r="O218" s="25"/>
      <c r="P218" s="27"/>
      <c r="Q218" s="25"/>
      <c r="R218" s="19"/>
      <c r="S218" s="19"/>
      <c r="T218" s="19"/>
      <c r="U218" s="19"/>
      <c r="V218" s="19"/>
      <c r="W218" s="19"/>
      <c r="X218" s="19"/>
      <c r="Y218" s="19"/>
      <c r="Z218" s="25"/>
      <c r="AA218" s="26"/>
      <c r="AB218" s="27"/>
      <c r="AC218" s="27"/>
      <c r="AD218" s="27"/>
      <c r="AE218" s="27"/>
      <c r="AF218" s="27"/>
      <c r="AG218" s="27"/>
      <c r="AH218" s="27"/>
      <c r="AI218" s="27"/>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c r="DJ218" s="19"/>
      <c r="DK218" s="19"/>
      <c r="DL218" s="19"/>
      <c r="DM218" s="19"/>
      <c r="DN218" s="19"/>
      <c r="DO218" s="19"/>
      <c r="DP218" s="19"/>
      <c r="DQ218" s="19"/>
      <c r="DR218" s="19"/>
    </row>
    <row r="219" ht="15.75" customHeight="1">
      <c r="A219" s="19"/>
      <c r="B219" s="19"/>
      <c r="C219" s="19"/>
      <c r="D219" s="19"/>
      <c r="E219" s="19"/>
      <c r="F219" s="25"/>
      <c r="G219" s="19"/>
      <c r="H219" s="19"/>
      <c r="I219" s="19"/>
      <c r="J219" s="25"/>
      <c r="K219" s="19"/>
      <c r="L219" s="19"/>
      <c r="M219" s="25"/>
      <c r="N219" s="25"/>
      <c r="O219" s="25"/>
      <c r="P219" s="27"/>
      <c r="Q219" s="25"/>
      <c r="R219" s="19"/>
      <c r="S219" s="19"/>
      <c r="T219" s="19"/>
      <c r="U219" s="19"/>
      <c r="V219" s="19"/>
      <c r="W219" s="19"/>
      <c r="X219" s="19"/>
      <c r="Y219" s="19"/>
      <c r="Z219" s="25"/>
      <c r="AA219" s="26"/>
      <c r="AB219" s="27"/>
      <c r="AC219" s="27"/>
      <c r="AD219" s="27"/>
      <c r="AE219" s="27"/>
      <c r="AF219" s="27"/>
      <c r="AG219" s="27"/>
      <c r="AH219" s="27"/>
      <c r="AI219" s="27"/>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c r="CZ219" s="19"/>
      <c r="DA219" s="19"/>
      <c r="DB219" s="19"/>
      <c r="DC219" s="19"/>
      <c r="DD219" s="19"/>
      <c r="DE219" s="19"/>
      <c r="DF219" s="19"/>
      <c r="DG219" s="19"/>
      <c r="DH219" s="19"/>
      <c r="DI219" s="19"/>
      <c r="DJ219" s="19"/>
      <c r="DK219" s="19"/>
      <c r="DL219" s="19"/>
      <c r="DM219" s="19"/>
      <c r="DN219" s="19"/>
      <c r="DO219" s="19"/>
      <c r="DP219" s="19"/>
      <c r="DQ219" s="19"/>
      <c r="DR219" s="19"/>
    </row>
    <row r="220" ht="15.75" customHeight="1">
      <c r="A220" s="19"/>
      <c r="B220" s="19"/>
      <c r="C220" s="19"/>
      <c r="D220" s="19"/>
      <c r="E220" s="19"/>
      <c r="F220" s="25"/>
      <c r="G220" s="19"/>
      <c r="H220" s="19"/>
      <c r="I220" s="19"/>
      <c r="J220" s="25"/>
      <c r="K220" s="19"/>
      <c r="L220" s="19"/>
      <c r="M220" s="25"/>
      <c r="N220" s="25"/>
      <c r="O220" s="25"/>
      <c r="P220" s="27"/>
      <c r="Q220" s="25"/>
      <c r="R220" s="19"/>
      <c r="S220" s="19"/>
      <c r="T220" s="19"/>
      <c r="U220" s="19"/>
      <c r="V220" s="19"/>
      <c r="W220" s="19"/>
      <c r="X220" s="19"/>
      <c r="Y220" s="19"/>
      <c r="Z220" s="25"/>
      <c r="AA220" s="26"/>
      <c r="AB220" s="27"/>
      <c r="AC220" s="27"/>
      <c r="AD220" s="27"/>
      <c r="AE220" s="27"/>
      <c r="AF220" s="27"/>
      <c r="AG220" s="27"/>
      <c r="AH220" s="27"/>
      <c r="AI220" s="27"/>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c r="DJ220" s="19"/>
      <c r="DK220" s="19"/>
      <c r="DL220" s="19"/>
      <c r="DM220" s="19"/>
      <c r="DN220" s="19"/>
      <c r="DO220" s="19"/>
      <c r="DP220" s="19"/>
      <c r="DQ220" s="19"/>
      <c r="DR220" s="19"/>
    </row>
    <row r="221" ht="15.75" customHeight="1">
      <c r="A221" s="19"/>
      <c r="B221" s="19"/>
      <c r="C221" s="19"/>
      <c r="D221" s="19"/>
      <c r="E221" s="19"/>
      <c r="F221" s="25"/>
      <c r="G221" s="19"/>
      <c r="H221" s="19"/>
      <c r="I221" s="19"/>
      <c r="J221" s="25"/>
      <c r="K221" s="19"/>
      <c r="L221" s="19"/>
      <c r="M221" s="25"/>
      <c r="N221" s="25"/>
      <c r="O221" s="25"/>
      <c r="P221" s="27"/>
      <c r="Q221" s="25"/>
      <c r="R221" s="19"/>
      <c r="S221" s="19"/>
      <c r="T221" s="19"/>
      <c r="U221" s="19"/>
      <c r="V221" s="19"/>
      <c r="W221" s="19"/>
      <c r="X221" s="19"/>
      <c r="Y221" s="19"/>
      <c r="Z221" s="25"/>
      <c r="AA221" s="26"/>
      <c r="AB221" s="27"/>
      <c r="AC221" s="27"/>
      <c r="AD221" s="27"/>
      <c r="AE221" s="27"/>
      <c r="AF221" s="27"/>
      <c r="AG221" s="27"/>
      <c r="AH221" s="27"/>
      <c r="AI221" s="27"/>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c r="CZ221" s="19"/>
      <c r="DA221" s="19"/>
      <c r="DB221" s="19"/>
      <c r="DC221" s="19"/>
      <c r="DD221" s="19"/>
      <c r="DE221" s="19"/>
      <c r="DF221" s="19"/>
      <c r="DG221" s="19"/>
      <c r="DH221" s="19"/>
      <c r="DI221" s="19"/>
      <c r="DJ221" s="19"/>
      <c r="DK221" s="19"/>
      <c r="DL221" s="19"/>
      <c r="DM221" s="19"/>
      <c r="DN221" s="19"/>
      <c r="DO221" s="19"/>
      <c r="DP221" s="19"/>
      <c r="DQ221" s="19"/>
      <c r="DR221" s="19"/>
    </row>
    <row r="222" ht="15.75" customHeight="1">
      <c r="A222" s="19"/>
      <c r="B222" s="19"/>
      <c r="C222" s="19"/>
      <c r="D222" s="19"/>
      <c r="E222" s="19"/>
      <c r="F222" s="25"/>
      <c r="G222" s="19"/>
      <c r="H222" s="19"/>
      <c r="I222" s="19"/>
      <c r="J222" s="25"/>
      <c r="K222" s="19"/>
      <c r="L222" s="19"/>
      <c r="M222" s="25"/>
      <c r="N222" s="25"/>
      <c r="O222" s="25"/>
      <c r="P222" s="27"/>
      <c r="Q222" s="25"/>
      <c r="R222" s="19"/>
      <c r="S222" s="19"/>
      <c r="T222" s="19"/>
      <c r="U222" s="19"/>
      <c r="V222" s="19"/>
      <c r="W222" s="19"/>
      <c r="X222" s="19"/>
      <c r="Y222" s="19"/>
      <c r="Z222" s="25"/>
      <c r="AA222" s="26"/>
      <c r="AB222" s="27"/>
      <c r="AC222" s="27"/>
      <c r="AD222" s="27"/>
      <c r="AE222" s="27"/>
      <c r="AF222" s="27"/>
      <c r="AG222" s="27"/>
      <c r="AH222" s="27"/>
      <c r="AI222" s="27"/>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row>
    <row r="223" ht="15.75" customHeight="1">
      <c r="A223" s="19"/>
      <c r="B223" s="19"/>
      <c r="C223" s="19"/>
      <c r="D223" s="19"/>
      <c r="E223" s="19"/>
      <c r="F223" s="25"/>
      <c r="G223" s="19"/>
      <c r="H223" s="19"/>
      <c r="I223" s="19"/>
      <c r="J223" s="25"/>
      <c r="K223" s="19"/>
      <c r="L223" s="19"/>
      <c r="M223" s="25"/>
      <c r="N223" s="25"/>
      <c r="O223" s="25"/>
      <c r="P223" s="27"/>
      <c r="Q223" s="25"/>
      <c r="R223" s="19"/>
      <c r="S223" s="19"/>
      <c r="T223" s="19"/>
      <c r="U223" s="19"/>
      <c r="V223" s="19"/>
      <c r="W223" s="19"/>
      <c r="X223" s="19"/>
      <c r="Y223" s="19"/>
      <c r="Z223" s="25"/>
      <c r="AA223" s="26"/>
      <c r="AB223" s="27"/>
      <c r="AC223" s="27"/>
      <c r="AD223" s="27"/>
      <c r="AE223" s="27"/>
      <c r="AF223" s="27"/>
      <c r="AG223" s="27"/>
      <c r="AH223" s="27"/>
      <c r="AI223" s="27"/>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c r="CZ223" s="19"/>
      <c r="DA223" s="19"/>
      <c r="DB223" s="19"/>
      <c r="DC223" s="19"/>
      <c r="DD223" s="19"/>
      <c r="DE223" s="19"/>
      <c r="DF223" s="19"/>
      <c r="DG223" s="19"/>
      <c r="DH223" s="19"/>
      <c r="DI223" s="19"/>
      <c r="DJ223" s="19"/>
      <c r="DK223" s="19"/>
      <c r="DL223" s="19"/>
      <c r="DM223" s="19"/>
      <c r="DN223" s="19"/>
      <c r="DO223" s="19"/>
      <c r="DP223" s="19"/>
      <c r="DQ223" s="19"/>
      <c r="DR223" s="19"/>
    </row>
    <row r="224" ht="15.75" customHeight="1">
      <c r="A224" s="19"/>
      <c r="B224" s="19"/>
      <c r="C224" s="19"/>
      <c r="D224" s="19"/>
      <c r="E224" s="19"/>
      <c r="F224" s="25"/>
      <c r="G224" s="19"/>
      <c r="H224" s="19"/>
      <c r="I224" s="19"/>
      <c r="J224" s="25"/>
      <c r="K224" s="19"/>
      <c r="L224" s="19"/>
      <c r="M224" s="25"/>
      <c r="N224" s="25"/>
      <c r="O224" s="25"/>
      <c r="P224" s="27"/>
      <c r="Q224" s="25"/>
      <c r="R224" s="19"/>
      <c r="S224" s="19"/>
      <c r="T224" s="19"/>
      <c r="U224" s="19"/>
      <c r="V224" s="19"/>
      <c r="W224" s="19"/>
      <c r="X224" s="19"/>
      <c r="Y224" s="19"/>
      <c r="Z224" s="25"/>
      <c r="AA224" s="26"/>
      <c r="AB224" s="27"/>
      <c r="AC224" s="27"/>
      <c r="AD224" s="27"/>
      <c r="AE224" s="27"/>
      <c r="AF224" s="27"/>
      <c r="AG224" s="27"/>
      <c r="AH224" s="27"/>
      <c r="AI224" s="27"/>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c r="DJ224" s="19"/>
      <c r="DK224" s="19"/>
      <c r="DL224" s="19"/>
      <c r="DM224" s="19"/>
      <c r="DN224" s="19"/>
      <c r="DO224" s="19"/>
      <c r="DP224" s="19"/>
      <c r="DQ224" s="19"/>
      <c r="DR224" s="19"/>
    </row>
    <row r="225" ht="15.75" customHeight="1">
      <c r="A225" s="19"/>
      <c r="B225" s="19"/>
      <c r="C225" s="19"/>
      <c r="D225" s="19"/>
      <c r="E225" s="19"/>
      <c r="F225" s="25"/>
      <c r="G225" s="19"/>
      <c r="H225" s="19"/>
      <c r="I225" s="19"/>
      <c r="J225" s="25"/>
      <c r="K225" s="19"/>
      <c r="L225" s="19"/>
      <c r="M225" s="25"/>
      <c r="N225" s="25"/>
      <c r="O225" s="25"/>
      <c r="P225" s="27"/>
      <c r="Q225" s="25"/>
      <c r="R225" s="19"/>
      <c r="S225" s="19"/>
      <c r="T225" s="19"/>
      <c r="U225" s="19"/>
      <c r="V225" s="19"/>
      <c r="W225" s="19"/>
      <c r="X225" s="19"/>
      <c r="Y225" s="19"/>
      <c r="Z225" s="25"/>
      <c r="AA225" s="26"/>
      <c r="AB225" s="27"/>
      <c r="AC225" s="27"/>
      <c r="AD225" s="27"/>
      <c r="AE225" s="27"/>
      <c r="AF225" s="27"/>
      <c r="AG225" s="27"/>
      <c r="AH225" s="27"/>
      <c r="AI225" s="27"/>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9"/>
      <c r="DL225" s="19"/>
      <c r="DM225" s="19"/>
      <c r="DN225" s="19"/>
      <c r="DO225" s="19"/>
      <c r="DP225" s="19"/>
      <c r="DQ225" s="19"/>
      <c r="DR225" s="19"/>
    </row>
    <row r="226" ht="15.75" customHeight="1">
      <c r="A226" s="19"/>
      <c r="B226" s="19"/>
      <c r="C226" s="19"/>
      <c r="D226" s="19"/>
      <c r="E226" s="19"/>
      <c r="F226" s="25"/>
      <c r="G226" s="19"/>
      <c r="H226" s="19"/>
      <c r="I226" s="19"/>
      <c r="J226" s="25"/>
      <c r="K226" s="19"/>
      <c r="L226" s="19"/>
      <c r="M226" s="25"/>
      <c r="N226" s="25"/>
      <c r="O226" s="25"/>
      <c r="P226" s="27"/>
      <c r="Q226" s="25"/>
      <c r="R226" s="19"/>
      <c r="S226" s="19"/>
      <c r="T226" s="19"/>
      <c r="U226" s="19"/>
      <c r="V226" s="19"/>
      <c r="W226" s="19"/>
      <c r="X226" s="19"/>
      <c r="Y226" s="19"/>
      <c r="Z226" s="25"/>
      <c r="AA226" s="26"/>
      <c r="AB226" s="27"/>
      <c r="AC226" s="27"/>
      <c r="AD226" s="27"/>
      <c r="AE226" s="27"/>
      <c r="AF226" s="27"/>
      <c r="AG226" s="27"/>
      <c r="AH226" s="27"/>
      <c r="AI226" s="27"/>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row>
    <row r="227" ht="15.75" customHeight="1">
      <c r="A227" s="19"/>
      <c r="B227" s="19"/>
      <c r="C227" s="19"/>
      <c r="D227" s="19"/>
      <c r="E227" s="19"/>
      <c r="F227" s="25"/>
      <c r="G227" s="19"/>
      <c r="H227" s="19"/>
      <c r="I227" s="19"/>
      <c r="J227" s="25"/>
      <c r="K227" s="19"/>
      <c r="L227" s="19"/>
      <c r="M227" s="25"/>
      <c r="N227" s="25"/>
      <c r="O227" s="25"/>
      <c r="P227" s="27"/>
      <c r="Q227" s="25"/>
      <c r="R227" s="19"/>
      <c r="S227" s="19"/>
      <c r="T227" s="19"/>
      <c r="U227" s="19"/>
      <c r="V227" s="19"/>
      <c r="W227" s="19"/>
      <c r="X227" s="19"/>
      <c r="Y227" s="19"/>
      <c r="Z227" s="25"/>
      <c r="AA227" s="26"/>
      <c r="AB227" s="27"/>
      <c r="AC227" s="27"/>
      <c r="AD227" s="27"/>
      <c r="AE227" s="27"/>
      <c r="AF227" s="27"/>
      <c r="AG227" s="27"/>
      <c r="AH227" s="27"/>
      <c r="AI227" s="27"/>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c r="CZ227" s="19"/>
      <c r="DA227" s="19"/>
      <c r="DB227" s="19"/>
      <c r="DC227" s="19"/>
      <c r="DD227" s="19"/>
      <c r="DE227" s="19"/>
      <c r="DF227" s="19"/>
      <c r="DG227" s="19"/>
      <c r="DH227" s="19"/>
      <c r="DI227" s="19"/>
      <c r="DJ227" s="19"/>
      <c r="DK227" s="19"/>
      <c r="DL227" s="19"/>
      <c r="DM227" s="19"/>
      <c r="DN227" s="19"/>
      <c r="DO227" s="19"/>
      <c r="DP227" s="19"/>
      <c r="DQ227" s="19"/>
      <c r="DR227" s="19"/>
    </row>
    <row r="228" ht="15.75" customHeight="1">
      <c r="A228" s="19"/>
      <c r="B228" s="19"/>
      <c r="C228" s="19"/>
      <c r="D228" s="19"/>
      <c r="E228" s="19"/>
      <c r="F228" s="25"/>
      <c r="G228" s="19"/>
      <c r="H228" s="19"/>
      <c r="I228" s="19"/>
      <c r="J228" s="25"/>
      <c r="K228" s="19"/>
      <c r="L228" s="19"/>
      <c r="M228" s="25"/>
      <c r="N228" s="25"/>
      <c r="O228" s="25"/>
      <c r="P228" s="27"/>
      <c r="Q228" s="25"/>
      <c r="R228" s="19"/>
      <c r="S228" s="19"/>
      <c r="T228" s="19"/>
      <c r="U228" s="19"/>
      <c r="V228" s="19"/>
      <c r="W228" s="19"/>
      <c r="X228" s="19"/>
      <c r="Y228" s="19"/>
      <c r="Z228" s="25"/>
      <c r="AA228" s="26"/>
      <c r="AB228" s="27"/>
      <c r="AC228" s="27"/>
      <c r="AD228" s="27"/>
      <c r="AE228" s="27"/>
      <c r="AF228" s="27"/>
      <c r="AG228" s="27"/>
      <c r="AH228" s="27"/>
      <c r="AI228" s="27"/>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c r="DJ228" s="19"/>
      <c r="DK228" s="19"/>
      <c r="DL228" s="19"/>
      <c r="DM228" s="19"/>
      <c r="DN228" s="19"/>
      <c r="DO228" s="19"/>
      <c r="DP228" s="19"/>
      <c r="DQ228" s="19"/>
      <c r="DR228" s="19"/>
    </row>
    <row r="229" ht="15.75" customHeight="1">
      <c r="A229" s="19"/>
      <c r="B229" s="19"/>
      <c r="C229" s="19"/>
      <c r="D229" s="19"/>
      <c r="E229" s="19"/>
      <c r="F229" s="25"/>
      <c r="G229" s="19"/>
      <c r="H229" s="19"/>
      <c r="I229" s="19"/>
      <c r="J229" s="25"/>
      <c r="K229" s="19"/>
      <c r="L229" s="19"/>
      <c r="M229" s="25"/>
      <c r="N229" s="25"/>
      <c r="O229" s="25"/>
      <c r="P229" s="27"/>
      <c r="Q229" s="25"/>
      <c r="R229" s="19"/>
      <c r="S229" s="19"/>
      <c r="T229" s="19"/>
      <c r="U229" s="19"/>
      <c r="V229" s="19"/>
      <c r="W229" s="19"/>
      <c r="X229" s="19"/>
      <c r="Y229" s="19"/>
      <c r="Z229" s="25"/>
      <c r="AA229" s="26"/>
      <c r="AB229" s="27"/>
      <c r="AC229" s="27"/>
      <c r="AD229" s="27"/>
      <c r="AE229" s="27"/>
      <c r="AF229" s="27"/>
      <c r="AG229" s="27"/>
      <c r="AH229" s="27"/>
      <c r="AI229" s="27"/>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c r="DJ229" s="19"/>
      <c r="DK229" s="19"/>
      <c r="DL229" s="19"/>
      <c r="DM229" s="19"/>
      <c r="DN229" s="19"/>
      <c r="DO229" s="19"/>
      <c r="DP229" s="19"/>
      <c r="DQ229" s="19"/>
      <c r="DR229" s="19"/>
    </row>
    <row r="230" ht="15.75" customHeight="1">
      <c r="A230" s="19"/>
      <c r="B230" s="19"/>
      <c r="C230" s="19"/>
      <c r="D230" s="19"/>
      <c r="E230" s="19"/>
      <c r="F230" s="25"/>
      <c r="G230" s="19"/>
      <c r="H230" s="19"/>
      <c r="I230" s="19"/>
      <c r="J230" s="25"/>
      <c r="K230" s="19"/>
      <c r="L230" s="19"/>
      <c r="M230" s="25"/>
      <c r="N230" s="25"/>
      <c r="O230" s="25"/>
      <c r="P230" s="27"/>
      <c r="Q230" s="25"/>
      <c r="R230" s="19"/>
      <c r="S230" s="19"/>
      <c r="T230" s="19"/>
      <c r="U230" s="19"/>
      <c r="V230" s="19"/>
      <c r="W230" s="19"/>
      <c r="X230" s="19"/>
      <c r="Y230" s="19"/>
      <c r="Z230" s="25"/>
      <c r="AA230" s="26"/>
      <c r="AB230" s="27"/>
      <c r="AC230" s="27"/>
      <c r="AD230" s="27"/>
      <c r="AE230" s="27"/>
      <c r="AF230" s="27"/>
      <c r="AG230" s="27"/>
      <c r="AH230" s="27"/>
      <c r="AI230" s="27"/>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c r="DJ230" s="19"/>
      <c r="DK230" s="19"/>
      <c r="DL230" s="19"/>
      <c r="DM230" s="19"/>
      <c r="DN230" s="19"/>
      <c r="DO230" s="19"/>
      <c r="DP230" s="19"/>
      <c r="DQ230" s="19"/>
      <c r="DR230" s="19"/>
    </row>
    <row r="231" ht="15.75" customHeight="1">
      <c r="A231" s="19"/>
      <c r="B231" s="19"/>
      <c r="C231" s="19"/>
      <c r="D231" s="19"/>
      <c r="E231" s="19"/>
      <c r="F231" s="25"/>
      <c r="G231" s="19"/>
      <c r="H231" s="19"/>
      <c r="I231" s="19"/>
      <c r="J231" s="25"/>
      <c r="K231" s="19"/>
      <c r="L231" s="19"/>
      <c r="M231" s="25"/>
      <c r="N231" s="25"/>
      <c r="O231" s="25"/>
      <c r="P231" s="27"/>
      <c r="Q231" s="25"/>
      <c r="R231" s="19"/>
      <c r="S231" s="19"/>
      <c r="T231" s="19"/>
      <c r="U231" s="19"/>
      <c r="V231" s="19"/>
      <c r="W231" s="19"/>
      <c r="X231" s="19"/>
      <c r="Y231" s="19"/>
      <c r="Z231" s="25"/>
      <c r="AA231" s="26"/>
      <c r="AB231" s="27"/>
      <c r="AC231" s="27"/>
      <c r="AD231" s="27"/>
      <c r="AE231" s="27"/>
      <c r="AF231" s="27"/>
      <c r="AG231" s="27"/>
      <c r="AH231" s="27"/>
      <c r="AI231" s="27"/>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c r="DJ231" s="19"/>
      <c r="DK231" s="19"/>
      <c r="DL231" s="19"/>
      <c r="DM231" s="19"/>
      <c r="DN231" s="19"/>
      <c r="DO231" s="19"/>
      <c r="DP231" s="19"/>
      <c r="DQ231" s="19"/>
      <c r="DR231" s="19"/>
    </row>
    <row r="232" ht="15.75" customHeight="1">
      <c r="A232" s="19"/>
      <c r="B232" s="19"/>
      <c r="C232" s="19"/>
      <c r="D232" s="19"/>
      <c r="E232" s="19"/>
      <c r="F232" s="25"/>
      <c r="G232" s="19"/>
      <c r="H232" s="19"/>
      <c r="I232" s="19"/>
      <c r="J232" s="25"/>
      <c r="K232" s="19"/>
      <c r="L232" s="19"/>
      <c r="M232" s="25"/>
      <c r="N232" s="25"/>
      <c r="O232" s="25"/>
      <c r="P232" s="27"/>
      <c r="Q232" s="25"/>
      <c r="R232" s="19"/>
      <c r="S232" s="19"/>
      <c r="T232" s="19"/>
      <c r="U232" s="19"/>
      <c r="V232" s="19"/>
      <c r="W232" s="19"/>
      <c r="X232" s="19"/>
      <c r="Y232" s="19"/>
      <c r="Z232" s="25"/>
      <c r="AA232" s="26"/>
      <c r="AB232" s="27"/>
      <c r="AC232" s="27"/>
      <c r="AD232" s="27"/>
      <c r="AE232" s="27"/>
      <c r="AF232" s="27"/>
      <c r="AG232" s="27"/>
      <c r="AH232" s="27"/>
      <c r="AI232" s="27"/>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c r="DJ232" s="19"/>
      <c r="DK232" s="19"/>
      <c r="DL232" s="19"/>
      <c r="DM232" s="19"/>
      <c r="DN232" s="19"/>
      <c r="DO232" s="19"/>
      <c r="DP232" s="19"/>
      <c r="DQ232" s="19"/>
      <c r="DR232" s="19"/>
    </row>
    <row r="233" ht="15.75" customHeight="1">
      <c r="A233" s="19"/>
      <c r="B233" s="19"/>
      <c r="C233" s="19"/>
      <c r="D233" s="19"/>
      <c r="E233" s="19"/>
      <c r="F233" s="25"/>
      <c r="G233" s="19"/>
      <c r="H233" s="19"/>
      <c r="I233" s="19"/>
      <c r="J233" s="25"/>
      <c r="K233" s="19"/>
      <c r="L233" s="19"/>
      <c r="M233" s="25"/>
      <c r="N233" s="25"/>
      <c r="O233" s="25"/>
      <c r="P233" s="27"/>
      <c r="Q233" s="25"/>
      <c r="R233" s="19"/>
      <c r="S233" s="19"/>
      <c r="T233" s="19"/>
      <c r="U233" s="19"/>
      <c r="V233" s="19"/>
      <c r="W233" s="19"/>
      <c r="X233" s="19"/>
      <c r="Y233" s="19"/>
      <c r="Z233" s="25"/>
      <c r="AA233" s="26"/>
      <c r="AB233" s="27"/>
      <c r="AC233" s="27"/>
      <c r="AD233" s="27"/>
      <c r="AE233" s="27"/>
      <c r="AF233" s="27"/>
      <c r="AG233" s="27"/>
      <c r="AH233" s="27"/>
      <c r="AI233" s="27"/>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c r="DJ233" s="19"/>
      <c r="DK233" s="19"/>
      <c r="DL233" s="19"/>
      <c r="DM233" s="19"/>
      <c r="DN233" s="19"/>
      <c r="DO233" s="19"/>
      <c r="DP233" s="19"/>
      <c r="DQ233" s="19"/>
      <c r="DR233" s="19"/>
    </row>
    <row r="234" ht="15.75" customHeight="1">
      <c r="A234" s="19"/>
      <c r="B234" s="19"/>
      <c r="C234" s="19"/>
      <c r="D234" s="19"/>
      <c r="E234" s="19"/>
      <c r="F234" s="25"/>
      <c r="G234" s="19"/>
      <c r="H234" s="19"/>
      <c r="I234" s="19"/>
      <c r="J234" s="25"/>
      <c r="K234" s="19"/>
      <c r="L234" s="19"/>
      <c r="M234" s="25"/>
      <c r="N234" s="25"/>
      <c r="O234" s="25"/>
      <c r="P234" s="27"/>
      <c r="Q234" s="25"/>
      <c r="R234" s="19"/>
      <c r="S234" s="19"/>
      <c r="T234" s="19"/>
      <c r="U234" s="19"/>
      <c r="V234" s="19"/>
      <c r="W234" s="19"/>
      <c r="X234" s="19"/>
      <c r="Y234" s="19"/>
      <c r="Z234" s="25"/>
      <c r="AA234" s="26"/>
      <c r="AB234" s="27"/>
      <c r="AC234" s="27"/>
      <c r="AD234" s="27"/>
      <c r="AE234" s="27"/>
      <c r="AF234" s="27"/>
      <c r="AG234" s="27"/>
      <c r="AH234" s="27"/>
      <c r="AI234" s="27"/>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c r="DJ234" s="19"/>
      <c r="DK234" s="19"/>
      <c r="DL234" s="19"/>
      <c r="DM234" s="19"/>
      <c r="DN234" s="19"/>
      <c r="DO234" s="19"/>
      <c r="DP234" s="19"/>
      <c r="DQ234" s="19"/>
      <c r="DR234" s="19"/>
    </row>
    <row r="235" ht="15.75" customHeight="1">
      <c r="A235" s="19"/>
      <c r="B235" s="19"/>
      <c r="C235" s="19"/>
      <c r="D235" s="19"/>
      <c r="E235" s="19"/>
      <c r="F235" s="25"/>
      <c r="G235" s="19"/>
      <c r="H235" s="19"/>
      <c r="I235" s="19"/>
      <c r="J235" s="25"/>
      <c r="K235" s="19"/>
      <c r="L235" s="19"/>
      <c r="M235" s="25"/>
      <c r="N235" s="25"/>
      <c r="O235" s="25"/>
      <c r="P235" s="27"/>
      <c r="Q235" s="25"/>
      <c r="R235" s="19"/>
      <c r="S235" s="19"/>
      <c r="T235" s="19"/>
      <c r="U235" s="19"/>
      <c r="V235" s="19"/>
      <c r="W235" s="19"/>
      <c r="X235" s="19"/>
      <c r="Y235" s="19"/>
      <c r="Z235" s="25"/>
      <c r="AA235" s="26"/>
      <c r="AB235" s="27"/>
      <c r="AC235" s="27"/>
      <c r="AD235" s="27"/>
      <c r="AE235" s="27"/>
      <c r="AF235" s="27"/>
      <c r="AG235" s="27"/>
      <c r="AH235" s="27"/>
      <c r="AI235" s="27"/>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c r="DJ235" s="19"/>
      <c r="DK235" s="19"/>
      <c r="DL235" s="19"/>
      <c r="DM235" s="19"/>
      <c r="DN235" s="19"/>
      <c r="DO235" s="19"/>
      <c r="DP235" s="19"/>
      <c r="DQ235" s="19"/>
      <c r="DR235" s="19"/>
    </row>
    <row r="236" ht="15.75" customHeight="1">
      <c r="A236" s="19"/>
      <c r="B236" s="19"/>
      <c r="C236" s="19"/>
      <c r="D236" s="19"/>
      <c r="E236" s="19"/>
      <c r="F236" s="25"/>
      <c r="G236" s="19"/>
      <c r="H236" s="19"/>
      <c r="I236" s="19"/>
      <c r="J236" s="25"/>
      <c r="K236" s="19"/>
      <c r="L236" s="19"/>
      <c r="M236" s="25"/>
      <c r="N236" s="25"/>
      <c r="O236" s="25"/>
      <c r="P236" s="27"/>
      <c r="Q236" s="25"/>
      <c r="R236" s="19"/>
      <c r="S236" s="19"/>
      <c r="T236" s="19"/>
      <c r="U236" s="19"/>
      <c r="V236" s="19"/>
      <c r="W236" s="19"/>
      <c r="X236" s="19"/>
      <c r="Y236" s="19"/>
      <c r="Z236" s="25"/>
      <c r="AA236" s="26"/>
      <c r="AB236" s="27"/>
      <c r="AC236" s="27"/>
      <c r="AD236" s="27"/>
      <c r="AE236" s="27"/>
      <c r="AF236" s="27"/>
      <c r="AG236" s="27"/>
      <c r="AH236" s="27"/>
      <c r="AI236" s="27"/>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row>
    <row r="237" ht="15.75" customHeight="1">
      <c r="A237" s="19"/>
      <c r="B237" s="19"/>
      <c r="C237" s="19"/>
      <c r="D237" s="19"/>
      <c r="E237" s="19"/>
      <c r="F237" s="25"/>
      <c r="G237" s="19"/>
      <c r="H237" s="19"/>
      <c r="I237" s="19"/>
      <c r="J237" s="25"/>
      <c r="K237" s="19"/>
      <c r="L237" s="19"/>
      <c r="M237" s="25"/>
      <c r="N237" s="25"/>
      <c r="O237" s="25"/>
      <c r="P237" s="27"/>
      <c r="Q237" s="25"/>
      <c r="R237" s="19"/>
      <c r="S237" s="19"/>
      <c r="T237" s="19"/>
      <c r="U237" s="19"/>
      <c r="V237" s="19"/>
      <c r="W237" s="19"/>
      <c r="X237" s="19"/>
      <c r="Y237" s="19"/>
      <c r="Z237" s="25"/>
      <c r="AA237" s="26"/>
      <c r="AB237" s="27"/>
      <c r="AC237" s="27"/>
      <c r="AD237" s="27"/>
      <c r="AE237" s="27"/>
      <c r="AF237" s="27"/>
      <c r="AG237" s="27"/>
      <c r="AH237" s="27"/>
      <c r="AI237" s="27"/>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c r="DJ237" s="19"/>
      <c r="DK237" s="19"/>
      <c r="DL237" s="19"/>
      <c r="DM237" s="19"/>
      <c r="DN237" s="19"/>
      <c r="DO237" s="19"/>
      <c r="DP237" s="19"/>
      <c r="DQ237" s="19"/>
      <c r="DR237" s="19"/>
    </row>
    <row r="238" ht="15.75" customHeight="1">
      <c r="A238" s="19"/>
      <c r="B238" s="19"/>
      <c r="C238" s="19"/>
      <c r="D238" s="19"/>
      <c r="E238" s="19"/>
      <c r="F238" s="25"/>
      <c r="G238" s="19"/>
      <c r="H238" s="19"/>
      <c r="I238" s="19"/>
      <c r="J238" s="25"/>
      <c r="K238" s="19"/>
      <c r="L238" s="19"/>
      <c r="M238" s="25"/>
      <c r="N238" s="25"/>
      <c r="O238" s="25"/>
      <c r="P238" s="27"/>
      <c r="Q238" s="25"/>
      <c r="R238" s="19"/>
      <c r="S238" s="19"/>
      <c r="T238" s="19"/>
      <c r="U238" s="19"/>
      <c r="V238" s="19"/>
      <c r="W238" s="19"/>
      <c r="X238" s="19"/>
      <c r="Y238" s="19"/>
      <c r="Z238" s="25"/>
      <c r="AA238" s="26"/>
      <c r="AB238" s="27"/>
      <c r="AC238" s="27"/>
      <c r="AD238" s="27"/>
      <c r="AE238" s="27"/>
      <c r="AF238" s="27"/>
      <c r="AG238" s="27"/>
      <c r="AH238" s="27"/>
      <c r="AI238" s="27"/>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c r="DJ238" s="19"/>
      <c r="DK238" s="19"/>
      <c r="DL238" s="19"/>
      <c r="DM238" s="19"/>
      <c r="DN238" s="19"/>
      <c r="DO238" s="19"/>
      <c r="DP238" s="19"/>
      <c r="DQ238" s="19"/>
      <c r="DR238" s="19"/>
    </row>
    <row r="239" ht="15.75" customHeight="1">
      <c r="A239" s="19"/>
      <c r="B239" s="19"/>
      <c r="C239" s="19"/>
      <c r="D239" s="19"/>
      <c r="E239" s="19"/>
      <c r="F239" s="25"/>
      <c r="G239" s="19"/>
      <c r="H239" s="19"/>
      <c r="I239" s="19"/>
      <c r="J239" s="25"/>
      <c r="K239" s="19"/>
      <c r="L239" s="19"/>
      <c r="M239" s="25"/>
      <c r="N239" s="25"/>
      <c r="O239" s="25"/>
      <c r="P239" s="27"/>
      <c r="Q239" s="25"/>
      <c r="R239" s="19"/>
      <c r="S239" s="19"/>
      <c r="T239" s="19"/>
      <c r="U239" s="19"/>
      <c r="V239" s="19"/>
      <c r="W239" s="19"/>
      <c r="X239" s="19"/>
      <c r="Y239" s="19"/>
      <c r="Z239" s="25"/>
      <c r="AA239" s="26"/>
      <c r="AB239" s="27"/>
      <c r="AC239" s="27"/>
      <c r="AD239" s="27"/>
      <c r="AE239" s="27"/>
      <c r="AF239" s="27"/>
      <c r="AG239" s="27"/>
      <c r="AH239" s="27"/>
      <c r="AI239" s="27"/>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c r="DJ239" s="19"/>
      <c r="DK239" s="19"/>
      <c r="DL239" s="19"/>
      <c r="DM239" s="19"/>
      <c r="DN239" s="19"/>
      <c r="DO239" s="19"/>
      <c r="DP239" s="19"/>
      <c r="DQ239" s="19"/>
      <c r="DR239" s="19"/>
    </row>
    <row r="240" ht="15.75" customHeight="1">
      <c r="A240" s="19"/>
      <c r="B240" s="19"/>
      <c r="C240" s="19"/>
      <c r="D240" s="19"/>
      <c r="E240" s="19"/>
      <c r="F240" s="25"/>
      <c r="G240" s="19"/>
      <c r="H240" s="19"/>
      <c r="I240" s="19"/>
      <c r="J240" s="25"/>
      <c r="K240" s="19"/>
      <c r="L240" s="19"/>
      <c r="M240" s="25"/>
      <c r="N240" s="25"/>
      <c r="O240" s="25"/>
      <c r="P240" s="27"/>
      <c r="Q240" s="25"/>
      <c r="R240" s="19"/>
      <c r="S240" s="19"/>
      <c r="T240" s="19"/>
      <c r="U240" s="19"/>
      <c r="V240" s="19"/>
      <c r="W240" s="19"/>
      <c r="X240" s="19"/>
      <c r="Y240" s="19"/>
      <c r="Z240" s="25"/>
      <c r="AA240" s="26"/>
      <c r="AB240" s="27"/>
      <c r="AC240" s="27"/>
      <c r="AD240" s="27"/>
      <c r="AE240" s="27"/>
      <c r="AF240" s="27"/>
      <c r="AG240" s="27"/>
      <c r="AH240" s="27"/>
      <c r="AI240" s="27"/>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c r="DJ240" s="19"/>
      <c r="DK240" s="19"/>
      <c r="DL240" s="19"/>
      <c r="DM240" s="19"/>
      <c r="DN240" s="19"/>
      <c r="DO240" s="19"/>
      <c r="DP240" s="19"/>
      <c r="DQ240" s="19"/>
      <c r="DR240" s="19"/>
    </row>
    <row r="241" ht="15.75" customHeight="1">
      <c r="A241" s="19"/>
      <c r="B241" s="19"/>
      <c r="C241" s="19"/>
      <c r="D241" s="19"/>
      <c r="E241" s="19"/>
      <c r="F241" s="25"/>
      <c r="G241" s="19"/>
      <c r="H241" s="19"/>
      <c r="I241" s="19"/>
      <c r="J241" s="25"/>
      <c r="K241" s="19"/>
      <c r="L241" s="19"/>
      <c r="M241" s="25"/>
      <c r="N241" s="25"/>
      <c r="O241" s="25"/>
      <c r="P241" s="27"/>
      <c r="Q241" s="25"/>
      <c r="R241" s="19"/>
      <c r="S241" s="19"/>
      <c r="T241" s="19"/>
      <c r="U241" s="19"/>
      <c r="V241" s="19"/>
      <c r="W241" s="19"/>
      <c r="X241" s="19"/>
      <c r="Y241" s="19"/>
      <c r="Z241" s="25"/>
      <c r="AA241" s="26"/>
      <c r="AB241" s="27"/>
      <c r="AC241" s="27"/>
      <c r="AD241" s="27"/>
      <c r="AE241" s="27"/>
      <c r="AF241" s="27"/>
      <c r="AG241" s="27"/>
      <c r="AH241" s="27"/>
      <c r="AI241" s="27"/>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9"/>
      <c r="DH241" s="19"/>
      <c r="DI241" s="19"/>
      <c r="DJ241" s="19"/>
      <c r="DK241" s="19"/>
      <c r="DL241" s="19"/>
      <c r="DM241" s="19"/>
      <c r="DN241" s="19"/>
      <c r="DO241" s="19"/>
      <c r="DP241" s="19"/>
      <c r="DQ241" s="19"/>
      <c r="DR241" s="19"/>
    </row>
    <row r="242" ht="15.75" customHeight="1">
      <c r="A242" s="19"/>
      <c r="B242" s="19"/>
      <c r="C242" s="19"/>
      <c r="D242" s="19"/>
      <c r="E242" s="19"/>
      <c r="F242" s="25"/>
      <c r="G242" s="19"/>
      <c r="H242" s="19"/>
      <c r="I242" s="19"/>
      <c r="J242" s="25"/>
      <c r="K242" s="19"/>
      <c r="L242" s="19"/>
      <c r="M242" s="25"/>
      <c r="N242" s="25"/>
      <c r="O242" s="25"/>
      <c r="P242" s="27"/>
      <c r="Q242" s="25"/>
      <c r="R242" s="19"/>
      <c r="S242" s="19"/>
      <c r="T242" s="19"/>
      <c r="U242" s="19"/>
      <c r="V242" s="19"/>
      <c r="W242" s="19"/>
      <c r="X242" s="19"/>
      <c r="Y242" s="19"/>
      <c r="Z242" s="25"/>
      <c r="AA242" s="26"/>
      <c r="AB242" s="27"/>
      <c r="AC242" s="27"/>
      <c r="AD242" s="27"/>
      <c r="AE242" s="27"/>
      <c r="AF242" s="27"/>
      <c r="AG242" s="27"/>
      <c r="AH242" s="27"/>
      <c r="AI242" s="27"/>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9"/>
      <c r="DH242" s="19"/>
      <c r="DI242" s="19"/>
      <c r="DJ242" s="19"/>
      <c r="DK242" s="19"/>
      <c r="DL242" s="19"/>
      <c r="DM242" s="19"/>
      <c r="DN242" s="19"/>
      <c r="DO242" s="19"/>
      <c r="DP242" s="19"/>
      <c r="DQ242" s="19"/>
      <c r="DR242" s="19"/>
    </row>
    <row r="243" ht="15.75" customHeight="1">
      <c r="A243" s="19"/>
      <c r="B243" s="19"/>
      <c r="C243" s="19"/>
      <c r="D243" s="19"/>
      <c r="E243" s="19"/>
      <c r="F243" s="25"/>
      <c r="G243" s="19"/>
      <c r="H243" s="19"/>
      <c r="I243" s="19"/>
      <c r="J243" s="25"/>
      <c r="K243" s="19"/>
      <c r="L243" s="19"/>
      <c r="M243" s="25"/>
      <c r="N243" s="25"/>
      <c r="O243" s="25"/>
      <c r="P243" s="27"/>
      <c r="Q243" s="25"/>
      <c r="R243" s="19"/>
      <c r="S243" s="19"/>
      <c r="T243" s="19"/>
      <c r="U243" s="19"/>
      <c r="V243" s="19"/>
      <c r="W243" s="19"/>
      <c r="X243" s="19"/>
      <c r="Y243" s="19"/>
      <c r="Z243" s="25"/>
      <c r="AA243" s="26"/>
      <c r="AB243" s="27"/>
      <c r="AC243" s="27"/>
      <c r="AD243" s="27"/>
      <c r="AE243" s="27"/>
      <c r="AF243" s="27"/>
      <c r="AG243" s="27"/>
      <c r="AH243" s="27"/>
      <c r="AI243" s="27"/>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c r="CZ243" s="19"/>
      <c r="DA243" s="19"/>
      <c r="DB243" s="19"/>
      <c r="DC243" s="19"/>
      <c r="DD243" s="19"/>
      <c r="DE243" s="19"/>
      <c r="DF243" s="19"/>
      <c r="DG243" s="19"/>
      <c r="DH243" s="19"/>
      <c r="DI243" s="19"/>
      <c r="DJ243" s="19"/>
      <c r="DK243" s="19"/>
      <c r="DL243" s="19"/>
      <c r="DM243" s="19"/>
      <c r="DN243" s="19"/>
      <c r="DO243" s="19"/>
      <c r="DP243" s="19"/>
      <c r="DQ243" s="19"/>
      <c r="DR243" s="19"/>
    </row>
    <row r="244" ht="15.75" customHeight="1">
      <c r="A244" s="19"/>
      <c r="B244" s="19"/>
      <c r="C244" s="19"/>
      <c r="D244" s="19"/>
      <c r="E244" s="19"/>
      <c r="F244" s="25"/>
      <c r="G244" s="19"/>
      <c r="H244" s="19"/>
      <c r="I244" s="19"/>
      <c r="J244" s="25"/>
      <c r="K244" s="19"/>
      <c r="L244" s="19"/>
      <c r="M244" s="25"/>
      <c r="N244" s="25"/>
      <c r="O244" s="25"/>
      <c r="P244" s="27"/>
      <c r="Q244" s="25"/>
      <c r="R244" s="19"/>
      <c r="S244" s="19"/>
      <c r="T244" s="19"/>
      <c r="U244" s="19"/>
      <c r="V244" s="19"/>
      <c r="W244" s="19"/>
      <c r="X244" s="19"/>
      <c r="Y244" s="19"/>
      <c r="Z244" s="25"/>
      <c r="AA244" s="26"/>
      <c r="AB244" s="27"/>
      <c r="AC244" s="27"/>
      <c r="AD244" s="27"/>
      <c r="AE244" s="27"/>
      <c r="AF244" s="27"/>
      <c r="AG244" s="27"/>
      <c r="AH244" s="27"/>
      <c r="AI244" s="27"/>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19"/>
      <c r="DH244" s="19"/>
      <c r="DI244" s="19"/>
      <c r="DJ244" s="19"/>
      <c r="DK244" s="19"/>
      <c r="DL244" s="19"/>
      <c r="DM244" s="19"/>
      <c r="DN244" s="19"/>
      <c r="DO244" s="19"/>
      <c r="DP244" s="19"/>
      <c r="DQ244" s="19"/>
      <c r="DR244" s="19"/>
    </row>
    <row r="245" ht="15.75" customHeight="1">
      <c r="A245" s="19"/>
      <c r="B245" s="19"/>
      <c r="C245" s="19"/>
      <c r="D245" s="19"/>
      <c r="E245" s="19"/>
      <c r="F245" s="25"/>
      <c r="G245" s="19"/>
      <c r="H245" s="19"/>
      <c r="I245" s="19"/>
      <c r="J245" s="25"/>
      <c r="K245" s="19"/>
      <c r="L245" s="19"/>
      <c r="M245" s="25"/>
      <c r="N245" s="25"/>
      <c r="O245" s="25"/>
      <c r="P245" s="27"/>
      <c r="Q245" s="25"/>
      <c r="R245" s="19"/>
      <c r="S245" s="19"/>
      <c r="T245" s="19"/>
      <c r="U245" s="19"/>
      <c r="V245" s="19"/>
      <c r="W245" s="19"/>
      <c r="X245" s="19"/>
      <c r="Y245" s="19"/>
      <c r="Z245" s="25"/>
      <c r="AA245" s="26"/>
      <c r="AB245" s="27"/>
      <c r="AC245" s="27"/>
      <c r="AD245" s="27"/>
      <c r="AE245" s="27"/>
      <c r="AF245" s="27"/>
      <c r="AG245" s="27"/>
      <c r="AH245" s="27"/>
      <c r="AI245" s="27"/>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c r="CZ245" s="19"/>
      <c r="DA245" s="19"/>
      <c r="DB245" s="19"/>
      <c r="DC245" s="19"/>
      <c r="DD245" s="19"/>
      <c r="DE245" s="19"/>
      <c r="DF245" s="19"/>
      <c r="DG245" s="19"/>
      <c r="DH245" s="19"/>
      <c r="DI245" s="19"/>
      <c r="DJ245" s="19"/>
      <c r="DK245" s="19"/>
      <c r="DL245" s="19"/>
      <c r="DM245" s="19"/>
      <c r="DN245" s="19"/>
      <c r="DO245" s="19"/>
      <c r="DP245" s="19"/>
      <c r="DQ245" s="19"/>
      <c r="DR245" s="19"/>
    </row>
    <row r="246" ht="15.75" customHeight="1">
      <c r="A246" s="19"/>
      <c r="B246" s="19"/>
      <c r="C246" s="19"/>
      <c r="D246" s="19"/>
      <c r="E246" s="19"/>
      <c r="F246" s="25"/>
      <c r="G246" s="19"/>
      <c r="H246" s="19"/>
      <c r="I246" s="19"/>
      <c r="J246" s="25"/>
      <c r="K246" s="19"/>
      <c r="L246" s="19"/>
      <c r="M246" s="25"/>
      <c r="N246" s="25"/>
      <c r="O246" s="25"/>
      <c r="P246" s="27"/>
      <c r="Q246" s="25"/>
      <c r="R246" s="19"/>
      <c r="S246" s="19"/>
      <c r="T246" s="19"/>
      <c r="U246" s="19"/>
      <c r="V246" s="19"/>
      <c r="W246" s="19"/>
      <c r="X246" s="19"/>
      <c r="Y246" s="19"/>
      <c r="Z246" s="25"/>
      <c r="AA246" s="26"/>
      <c r="AB246" s="27"/>
      <c r="AC246" s="27"/>
      <c r="AD246" s="27"/>
      <c r="AE246" s="27"/>
      <c r="AF246" s="27"/>
      <c r="AG246" s="27"/>
      <c r="AH246" s="27"/>
      <c r="AI246" s="27"/>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row>
    <row r="247" ht="15.75" customHeight="1">
      <c r="A247" s="19"/>
      <c r="B247" s="19"/>
      <c r="C247" s="19"/>
      <c r="D247" s="19"/>
      <c r="E247" s="19"/>
      <c r="F247" s="25"/>
      <c r="G247" s="19"/>
      <c r="H247" s="19"/>
      <c r="I247" s="19"/>
      <c r="J247" s="25"/>
      <c r="K247" s="19"/>
      <c r="L247" s="19"/>
      <c r="M247" s="25"/>
      <c r="N247" s="25"/>
      <c r="O247" s="25"/>
      <c r="P247" s="27"/>
      <c r="Q247" s="25"/>
      <c r="R247" s="19"/>
      <c r="S247" s="19"/>
      <c r="T247" s="19"/>
      <c r="U247" s="19"/>
      <c r="V247" s="19"/>
      <c r="W247" s="19"/>
      <c r="X247" s="19"/>
      <c r="Y247" s="19"/>
      <c r="Z247" s="25"/>
      <c r="AA247" s="26"/>
      <c r="AB247" s="27"/>
      <c r="AC247" s="27"/>
      <c r="AD247" s="27"/>
      <c r="AE247" s="27"/>
      <c r="AF247" s="27"/>
      <c r="AG247" s="27"/>
      <c r="AH247" s="27"/>
      <c r="AI247" s="27"/>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c r="CZ247" s="19"/>
      <c r="DA247" s="19"/>
      <c r="DB247" s="19"/>
      <c r="DC247" s="19"/>
      <c r="DD247" s="19"/>
      <c r="DE247" s="19"/>
      <c r="DF247" s="19"/>
      <c r="DG247" s="19"/>
      <c r="DH247" s="19"/>
      <c r="DI247" s="19"/>
      <c r="DJ247" s="19"/>
      <c r="DK247" s="19"/>
      <c r="DL247" s="19"/>
      <c r="DM247" s="19"/>
      <c r="DN247" s="19"/>
      <c r="DO247" s="19"/>
      <c r="DP247" s="19"/>
      <c r="DQ247" s="19"/>
      <c r="DR247" s="19"/>
    </row>
    <row r="248" ht="15.75" customHeight="1">
      <c r="A248" s="19"/>
      <c r="B248" s="19"/>
      <c r="C248" s="19"/>
      <c r="D248" s="19"/>
      <c r="E248" s="19"/>
      <c r="F248" s="25"/>
      <c r="G248" s="19"/>
      <c r="H248" s="19"/>
      <c r="I248" s="19"/>
      <c r="J248" s="25"/>
      <c r="K248" s="19"/>
      <c r="L248" s="19"/>
      <c r="M248" s="25"/>
      <c r="N248" s="25"/>
      <c r="O248" s="25"/>
      <c r="P248" s="27"/>
      <c r="Q248" s="25"/>
      <c r="R248" s="19"/>
      <c r="S248" s="19"/>
      <c r="T248" s="19"/>
      <c r="U248" s="19"/>
      <c r="V248" s="19"/>
      <c r="W248" s="19"/>
      <c r="X248" s="19"/>
      <c r="Y248" s="19"/>
      <c r="Z248" s="25"/>
      <c r="AA248" s="26"/>
      <c r="AB248" s="27"/>
      <c r="AC248" s="27"/>
      <c r="AD248" s="27"/>
      <c r="AE248" s="27"/>
      <c r="AF248" s="27"/>
      <c r="AG248" s="27"/>
      <c r="AH248" s="27"/>
      <c r="AI248" s="27"/>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9"/>
      <c r="DL248" s="19"/>
      <c r="DM248" s="19"/>
      <c r="DN248" s="19"/>
      <c r="DO248" s="19"/>
      <c r="DP248" s="19"/>
      <c r="DQ248" s="19"/>
      <c r="DR248" s="19"/>
    </row>
    <row r="249" ht="15.75" customHeight="1">
      <c r="A249" s="19"/>
      <c r="B249" s="19"/>
      <c r="C249" s="19"/>
      <c r="D249" s="19"/>
      <c r="E249" s="19"/>
      <c r="F249" s="25"/>
      <c r="G249" s="19"/>
      <c r="H249" s="19"/>
      <c r="I249" s="19"/>
      <c r="J249" s="25"/>
      <c r="K249" s="19"/>
      <c r="L249" s="19"/>
      <c r="M249" s="25"/>
      <c r="N249" s="25"/>
      <c r="O249" s="25"/>
      <c r="P249" s="27"/>
      <c r="Q249" s="25"/>
      <c r="R249" s="19"/>
      <c r="S249" s="19"/>
      <c r="T249" s="19"/>
      <c r="U249" s="19"/>
      <c r="V249" s="19"/>
      <c r="W249" s="19"/>
      <c r="X249" s="19"/>
      <c r="Y249" s="19"/>
      <c r="Z249" s="25"/>
      <c r="AA249" s="26"/>
      <c r="AB249" s="27"/>
      <c r="AC249" s="27"/>
      <c r="AD249" s="27"/>
      <c r="AE249" s="27"/>
      <c r="AF249" s="27"/>
      <c r="AG249" s="27"/>
      <c r="AH249" s="27"/>
      <c r="AI249" s="27"/>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row>
    <row r="250" ht="15.75" customHeight="1">
      <c r="A250" s="19"/>
      <c r="B250" s="19"/>
      <c r="C250" s="19"/>
      <c r="D250" s="19"/>
      <c r="E250" s="19"/>
      <c r="F250" s="25"/>
      <c r="G250" s="19"/>
      <c r="H250" s="19"/>
      <c r="I250" s="19"/>
      <c r="J250" s="25"/>
      <c r="K250" s="19"/>
      <c r="L250" s="19"/>
      <c r="M250" s="25"/>
      <c r="N250" s="25"/>
      <c r="O250" s="25"/>
      <c r="P250" s="27"/>
      <c r="Q250" s="25"/>
      <c r="R250" s="19"/>
      <c r="S250" s="19"/>
      <c r="T250" s="19"/>
      <c r="U250" s="19"/>
      <c r="V250" s="19"/>
      <c r="W250" s="19"/>
      <c r="X250" s="19"/>
      <c r="Y250" s="19"/>
      <c r="Z250" s="25"/>
      <c r="AA250" s="26"/>
      <c r="AB250" s="27"/>
      <c r="AC250" s="27"/>
      <c r="AD250" s="27"/>
      <c r="AE250" s="27"/>
      <c r="AF250" s="27"/>
      <c r="AG250" s="27"/>
      <c r="AH250" s="27"/>
      <c r="AI250" s="27"/>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c r="CZ250" s="19"/>
      <c r="DA250" s="19"/>
      <c r="DB250" s="19"/>
      <c r="DC250" s="19"/>
      <c r="DD250" s="19"/>
      <c r="DE250" s="19"/>
      <c r="DF250" s="19"/>
      <c r="DG250" s="19"/>
      <c r="DH250" s="19"/>
      <c r="DI250" s="19"/>
      <c r="DJ250" s="19"/>
      <c r="DK250" s="19"/>
      <c r="DL250" s="19"/>
      <c r="DM250" s="19"/>
      <c r="DN250" s="19"/>
      <c r="DO250" s="19"/>
      <c r="DP250" s="19"/>
      <c r="DQ250" s="19"/>
      <c r="DR250" s="19"/>
    </row>
    <row r="251" ht="15.75" customHeight="1">
      <c r="A251" s="19"/>
      <c r="B251" s="19"/>
      <c r="C251" s="19"/>
      <c r="D251" s="19"/>
      <c r="E251" s="19"/>
      <c r="F251" s="25"/>
      <c r="G251" s="19"/>
      <c r="H251" s="19"/>
      <c r="I251" s="19"/>
      <c r="J251" s="25"/>
      <c r="K251" s="19"/>
      <c r="L251" s="19"/>
      <c r="M251" s="25"/>
      <c r="N251" s="25"/>
      <c r="O251" s="25"/>
      <c r="P251" s="27"/>
      <c r="Q251" s="25"/>
      <c r="R251" s="19"/>
      <c r="S251" s="19"/>
      <c r="T251" s="19"/>
      <c r="U251" s="19"/>
      <c r="V251" s="19"/>
      <c r="W251" s="19"/>
      <c r="X251" s="19"/>
      <c r="Y251" s="19"/>
      <c r="Z251" s="25"/>
      <c r="AA251" s="26"/>
      <c r="AB251" s="27"/>
      <c r="AC251" s="27"/>
      <c r="AD251" s="27"/>
      <c r="AE251" s="27"/>
      <c r="AF251" s="27"/>
      <c r="AG251" s="27"/>
      <c r="AH251" s="27"/>
      <c r="AI251" s="27"/>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c r="CZ251" s="19"/>
      <c r="DA251" s="19"/>
      <c r="DB251" s="19"/>
      <c r="DC251" s="19"/>
      <c r="DD251" s="19"/>
      <c r="DE251" s="19"/>
      <c r="DF251" s="19"/>
      <c r="DG251" s="19"/>
      <c r="DH251" s="19"/>
      <c r="DI251" s="19"/>
      <c r="DJ251" s="19"/>
      <c r="DK251" s="19"/>
      <c r="DL251" s="19"/>
      <c r="DM251" s="19"/>
      <c r="DN251" s="19"/>
      <c r="DO251" s="19"/>
      <c r="DP251" s="19"/>
      <c r="DQ251" s="19"/>
      <c r="DR251" s="19"/>
    </row>
    <row r="252" ht="15.75" customHeight="1">
      <c r="A252" s="19"/>
      <c r="B252" s="19"/>
      <c r="C252" s="19"/>
      <c r="D252" s="19"/>
      <c r="E252" s="19"/>
      <c r="F252" s="25"/>
      <c r="G252" s="19"/>
      <c r="H252" s="19"/>
      <c r="I252" s="19"/>
      <c r="J252" s="25"/>
      <c r="K252" s="19"/>
      <c r="L252" s="19"/>
      <c r="M252" s="25"/>
      <c r="N252" s="25"/>
      <c r="O252" s="25"/>
      <c r="P252" s="27"/>
      <c r="Q252" s="25"/>
      <c r="R252" s="19"/>
      <c r="S252" s="19"/>
      <c r="T252" s="19"/>
      <c r="U252" s="19"/>
      <c r="V252" s="19"/>
      <c r="W252" s="19"/>
      <c r="X252" s="19"/>
      <c r="Y252" s="19"/>
      <c r="Z252" s="25"/>
      <c r="AA252" s="26"/>
      <c r="AB252" s="27"/>
      <c r="AC252" s="27"/>
      <c r="AD252" s="27"/>
      <c r="AE252" s="27"/>
      <c r="AF252" s="27"/>
      <c r="AG252" s="27"/>
      <c r="AH252" s="27"/>
      <c r="AI252" s="27"/>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c r="CY252" s="19"/>
      <c r="CZ252" s="19"/>
      <c r="DA252" s="19"/>
      <c r="DB252" s="19"/>
      <c r="DC252" s="19"/>
      <c r="DD252" s="19"/>
      <c r="DE252" s="19"/>
      <c r="DF252" s="19"/>
      <c r="DG252" s="19"/>
      <c r="DH252" s="19"/>
      <c r="DI252" s="19"/>
      <c r="DJ252" s="19"/>
      <c r="DK252" s="19"/>
      <c r="DL252" s="19"/>
      <c r="DM252" s="19"/>
      <c r="DN252" s="19"/>
      <c r="DO252" s="19"/>
      <c r="DP252" s="19"/>
      <c r="DQ252" s="19"/>
      <c r="DR252" s="19"/>
    </row>
    <row r="253" ht="15.75" customHeight="1">
      <c r="A253" s="19"/>
      <c r="B253" s="19"/>
      <c r="C253" s="19"/>
      <c r="D253" s="19"/>
      <c r="E253" s="19"/>
      <c r="F253" s="25"/>
      <c r="G253" s="19"/>
      <c r="H253" s="19"/>
      <c r="I253" s="19"/>
      <c r="J253" s="25"/>
      <c r="K253" s="19"/>
      <c r="L253" s="19"/>
      <c r="M253" s="25"/>
      <c r="N253" s="25"/>
      <c r="O253" s="25"/>
      <c r="P253" s="27"/>
      <c r="Q253" s="25"/>
      <c r="R253" s="19"/>
      <c r="S253" s="19"/>
      <c r="T253" s="19"/>
      <c r="U253" s="19"/>
      <c r="V253" s="19"/>
      <c r="W253" s="19"/>
      <c r="X253" s="19"/>
      <c r="Y253" s="19"/>
      <c r="Z253" s="25"/>
      <c r="AA253" s="26"/>
      <c r="AB253" s="27"/>
      <c r="AC253" s="27"/>
      <c r="AD253" s="27"/>
      <c r="AE253" s="27"/>
      <c r="AF253" s="27"/>
      <c r="AG253" s="27"/>
      <c r="AH253" s="27"/>
      <c r="AI253" s="27"/>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c r="DJ253" s="19"/>
      <c r="DK253" s="19"/>
      <c r="DL253" s="19"/>
      <c r="DM253" s="19"/>
      <c r="DN253" s="19"/>
      <c r="DO253" s="19"/>
      <c r="DP253" s="19"/>
      <c r="DQ253" s="19"/>
      <c r="DR253" s="19"/>
    </row>
    <row r="254" ht="15.75" customHeight="1">
      <c r="A254" s="19"/>
      <c r="B254" s="19"/>
      <c r="C254" s="19"/>
      <c r="D254" s="19"/>
      <c r="E254" s="19"/>
      <c r="F254" s="25"/>
      <c r="G254" s="19"/>
      <c r="H254" s="19"/>
      <c r="I254" s="19"/>
      <c r="J254" s="25"/>
      <c r="K254" s="19"/>
      <c r="L254" s="19"/>
      <c r="M254" s="25"/>
      <c r="N254" s="25"/>
      <c r="O254" s="25"/>
      <c r="P254" s="27"/>
      <c r="Q254" s="25"/>
      <c r="R254" s="19"/>
      <c r="S254" s="19"/>
      <c r="T254" s="19"/>
      <c r="U254" s="19"/>
      <c r="V254" s="19"/>
      <c r="W254" s="19"/>
      <c r="X254" s="19"/>
      <c r="Y254" s="19"/>
      <c r="Z254" s="25"/>
      <c r="AA254" s="26"/>
      <c r="AB254" s="27"/>
      <c r="AC254" s="27"/>
      <c r="AD254" s="27"/>
      <c r="AE254" s="27"/>
      <c r="AF254" s="27"/>
      <c r="AG254" s="27"/>
      <c r="AH254" s="27"/>
      <c r="AI254" s="27"/>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c r="CY254" s="19"/>
      <c r="CZ254" s="19"/>
      <c r="DA254" s="19"/>
      <c r="DB254" s="19"/>
      <c r="DC254" s="19"/>
      <c r="DD254" s="19"/>
      <c r="DE254" s="19"/>
      <c r="DF254" s="19"/>
      <c r="DG254" s="19"/>
      <c r="DH254" s="19"/>
      <c r="DI254" s="19"/>
      <c r="DJ254" s="19"/>
      <c r="DK254" s="19"/>
      <c r="DL254" s="19"/>
      <c r="DM254" s="19"/>
      <c r="DN254" s="19"/>
      <c r="DO254" s="19"/>
      <c r="DP254" s="19"/>
      <c r="DQ254" s="19"/>
      <c r="DR254" s="19"/>
    </row>
    <row r="255" ht="15.75" customHeight="1">
      <c r="A255" s="19"/>
      <c r="B255" s="19"/>
      <c r="C255" s="19"/>
      <c r="D255" s="19"/>
      <c r="E255" s="19"/>
      <c r="F255" s="25"/>
      <c r="G255" s="19"/>
      <c r="H255" s="19"/>
      <c r="I255" s="19"/>
      <c r="J255" s="25"/>
      <c r="K255" s="19"/>
      <c r="L255" s="19"/>
      <c r="M255" s="25"/>
      <c r="N255" s="25"/>
      <c r="O255" s="25"/>
      <c r="P255" s="27"/>
      <c r="Q255" s="25"/>
      <c r="R255" s="19"/>
      <c r="S255" s="19"/>
      <c r="T255" s="19"/>
      <c r="U255" s="19"/>
      <c r="V255" s="19"/>
      <c r="W255" s="19"/>
      <c r="X255" s="19"/>
      <c r="Y255" s="19"/>
      <c r="Z255" s="25"/>
      <c r="AA255" s="26"/>
      <c r="AB255" s="27"/>
      <c r="AC255" s="27"/>
      <c r="AD255" s="27"/>
      <c r="AE255" s="27"/>
      <c r="AF255" s="27"/>
      <c r="AG255" s="27"/>
      <c r="AH255" s="27"/>
      <c r="AI255" s="27"/>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c r="DJ255" s="19"/>
      <c r="DK255" s="19"/>
      <c r="DL255" s="19"/>
      <c r="DM255" s="19"/>
      <c r="DN255" s="19"/>
      <c r="DO255" s="19"/>
      <c r="DP255" s="19"/>
      <c r="DQ255" s="19"/>
      <c r="DR255" s="19"/>
    </row>
    <row r="256" ht="15.75" customHeight="1">
      <c r="A256" s="19"/>
      <c r="B256" s="19"/>
      <c r="C256" s="19"/>
      <c r="D256" s="19"/>
      <c r="E256" s="19"/>
      <c r="F256" s="25"/>
      <c r="G256" s="19"/>
      <c r="H256" s="19"/>
      <c r="I256" s="19"/>
      <c r="J256" s="25"/>
      <c r="K256" s="19"/>
      <c r="L256" s="19"/>
      <c r="M256" s="25"/>
      <c r="N256" s="25"/>
      <c r="O256" s="25"/>
      <c r="P256" s="27"/>
      <c r="Q256" s="25"/>
      <c r="R256" s="19"/>
      <c r="S256" s="19"/>
      <c r="T256" s="19"/>
      <c r="U256" s="19"/>
      <c r="V256" s="19"/>
      <c r="W256" s="19"/>
      <c r="X256" s="19"/>
      <c r="Y256" s="19"/>
      <c r="Z256" s="25"/>
      <c r="AA256" s="26"/>
      <c r="AB256" s="27"/>
      <c r="AC256" s="27"/>
      <c r="AD256" s="27"/>
      <c r="AE256" s="27"/>
      <c r="AF256" s="27"/>
      <c r="AG256" s="27"/>
      <c r="AH256" s="27"/>
      <c r="AI256" s="27"/>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row>
    <row r="257" ht="15.75" customHeight="1">
      <c r="A257" s="19"/>
      <c r="B257" s="19"/>
      <c r="C257" s="19"/>
      <c r="D257" s="19"/>
      <c r="E257" s="19"/>
      <c r="F257" s="25"/>
      <c r="G257" s="19"/>
      <c r="H257" s="19"/>
      <c r="I257" s="19"/>
      <c r="J257" s="25"/>
      <c r="K257" s="19"/>
      <c r="L257" s="19"/>
      <c r="M257" s="25"/>
      <c r="N257" s="25"/>
      <c r="O257" s="25"/>
      <c r="P257" s="27"/>
      <c r="Q257" s="25"/>
      <c r="R257" s="19"/>
      <c r="S257" s="19"/>
      <c r="T257" s="19"/>
      <c r="U257" s="19"/>
      <c r="V257" s="19"/>
      <c r="W257" s="19"/>
      <c r="X257" s="19"/>
      <c r="Y257" s="19"/>
      <c r="Z257" s="25"/>
      <c r="AA257" s="26"/>
      <c r="AB257" s="27"/>
      <c r="AC257" s="27"/>
      <c r="AD257" s="27"/>
      <c r="AE257" s="27"/>
      <c r="AF257" s="27"/>
      <c r="AG257" s="27"/>
      <c r="AH257" s="27"/>
      <c r="AI257" s="27"/>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row>
    <row r="258" ht="15.75" customHeight="1">
      <c r="A258" s="19"/>
      <c r="B258" s="19"/>
      <c r="C258" s="19"/>
      <c r="D258" s="19"/>
      <c r="E258" s="19"/>
      <c r="F258" s="25"/>
      <c r="G258" s="19"/>
      <c r="H258" s="19"/>
      <c r="I258" s="19"/>
      <c r="J258" s="25"/>
      <c r="K258" s="19"/>
      <c r="L258" s="19"/>
      <c r="M258" s="25"/>
      <c r="N258" s="25"/>
      <c r="O258" s="25"/>
      <c r="P258" s="27"/>
      <c r="Q258" s="25"/>
      <c r="R258" s="19"/>
      <c r="S258" s="19"/>
      <c r="T258" s="19"/>
      <c r="U258" s="19"/>
      <c r="V258" s="19"/>
      <c r="W258" s="19"/>
      <c r="X258" s="19"/>
      <c r="Y258" s="19"/>
      <c r="Z258" s="25"/>
      <c r="AA258" s="26"/>
      <c r="AB258" s="27"/>
      <c r="AC258" s="27"/>
      <c r="AD258" s="27"/>
      <c r="AE258" s="27"/>
      <c r="AF258" s="27"/>
      <c r="AG258" s="27"/>
      <c r="AH258" s="27"/>
      <c r="AI258" s="27"/>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row>
    <row r="259" ht="15.75" customHeight="1">
      <c r="A259" s="19"/>
      <c r="B259" s="19"/>
      <c r="C259" s="19"/>
      <c r="D259" s="19"/>
      <c r="E259" s="19"/>
      <c r="F259" s="25"/>
      <c r="G259" s="19"/>
      <c r="H259" s="19"/>
      <c r="I259" s="19"/>
      <c r="J259" s="25"/>
      <c r="K259" s="19"/>
      <c r="L259" s="19"/>
      <c r="M259" s="25"/>
      <c r="N259" s="25"/>
      <c r="O259" s="25"/>
      <c r="P259" s="27"/>
      <c r="Q259" s="25"/>
      <c r="R259" s="19"/>
      <c r="S259" s="19"/>
      <c r="T259" s="19"/>
      <c r="U259" s="19"/>
      <c r="V259" s="19"/>
      <c r="W259" s="19"/>
      <c r="X259" s="19"/>
      <c r="Y259" s="19"/>
      <c r="Z259" s="25"/>
      <c r="AA259" s="26"/>
      <c r="AB259" s="27"/>
      <c r="AC259" s="27"/>
      <c r="AD259" s="27"/>
      <c r="AE259" s="27"/>
      <c r="AF259" s="27"/>
      <c r="AG259" s="27"/>
      <c r="AH259" s="27"/>
      <c r="AI259" s="27"/>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row>
    <row r="260" ht="15.75" customHeight="1">
      <c r="A260" s="19"/>
      <c r="B260" s="19"/>
      <c r="C260" s="19"/>
      <c r="D260" s="19"/>
      <c r="E260" s="19"/>
      <c r="F260" s="25"/>
      <c r="G260" s="19"/>
      <c r="H260" s="19"/>
      <c r="I260" s="19"/>
      <c r="J260" s="25"/>
      <c r="K260" s="19"/>
      <c r="L260" s="19"/>
      <c r="M260" s="25"/>
      <c r="N260" s="25"/>
      <c r="O260" s="25"/>
      <c r="P260" s="27"/>
      <c r="Q260" s="25"/>
      <c r="R260" s="19"/>
      <c r="S260" s="19"/>
      <c r="T260" s="19"/>
      <c r="U260" s="19"/>
      <c r="V260" s="19"/>
      <c r="W260" s="19"/>
      <c r="X260" s="19"/>
      <c r="Y260" s="19"/>
      <c r="Z260" s="25"/>
      <c r="AA260" s="26"/>
      <c r="AB260" s="27"/>
      <c r="AC260" s="27"/>
      <c r="AD260" s="27"/>
      <c r="AE260" s="27"/>
      <c r="AF260" s="27"/>
      <c r="AG260" s="27"/>
      <c r="AH260" s="27"/>
      <c r="AI260" s="27"/>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row>
    <row r="261" ht="15.75" customHeight="1">
      <c r="A261" s="19"/>
      <c r="B261" s="19"/>
      <c r="C261" s="19"/>
      <c r="D261" s="19"/>
      <c r="E261" s="19"/>
      <c r="F261" s="25"/>
      <c r="G261" s="19"/>
      <c r="H261" s="19"/>
      <c r="I261" s="19"/>
      <c r="J261" s="25"/>
      <c r="K261" s="19"/>
      <c r="L261" s="19"/>
      <c r="M261" s="25"/>
      <c r="N261" s="25"/>
      <c r="O261" s="25"/>
      <c r="P261" s="27"/>
      <c r="Q261" s="25"/>
      <c r="R261" s="19"/>
      <c r="S261" s="19"/>
      <c r="T261" s="19"/>
      <c r="U261" s="19"/>
      <c r="V261" s="19"/>
      <c r="W261" s="19"/>
      <c r="X261" s="19"/>
      <c r="Y261" s="19"/>
      <c r="Z261" s="25"/>
      <c r="AA261" s="26"/>
      <c r="AB261" s="27"/>
      <c r="AC261" s="27"/>
      <c r="AD261" s="27"/>
      <c r="AE261" s="27"/>
      <c r="AF261" s="27"/>
      <c r="AG261" s="27"/>
      <c r="AH261" s="27"/>
      <c r="AI261" s="27"/>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row>
    <row r="262" ht="15.75" customHeight="1">
      <c r="A262" s="19"/>
      <c r="B262" s="19"/>
      <c r="C262" s="19"/>
      <c r="D262" s="19"/>
      <c r="E262" s="19"/>
      <c r="F262" s="25"/>
      <c r="G262" s="19"/>
      <c r="H262" s="19"/>
      <c r="I262" s="19"/>
      <c r="J262" s="25"/>
      <c r="K262" s="19"/>
      <c r="L262" s="19"/>
      <c r="M262" s="25"/>
      <c r="N262" s="25"/>
      <c r="O262" s="25"/>
      <c r="P262" s="27"/>
      <c r="Q262" s="25"/>
      <c r="R262" s="19"/>
      <c r="S262" s="19"/>
      <c r="T262" s="19"/>
      <c r="U262" s="19"/>
      <c r="V262" s="19"/>
      <c r="W262" s="19"/>
      <c r="X262" s="19"/>
      <c r="Y262" s="19"/>
      <c r="Z262" s="25"/>
      <c r="AA262" s="26"/>
      <c r="AB262" s="27"/>
      <c r="AC262" s="27"/>
      <c r="AD262" s="27"/>
      <c r="AE262" s="27"/>
      <c r="AF262" s="27"/>
      <c r="AG262" s="27"/>
      <c r="AH262" s="27"/>
      <c r="AI262" s="27"/>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row>
    <row r="263" ht="15.75" customHeight="1">
      <c r="A263" s="19"/>
      <c r="B263" s="19"/>
      <c r="C263" s="19"/>
      <c r="D263" s="19"/>
      <c r="E263" s="19"/>
      <c r="F263" s="25"/>
      <c r="G263" s="19"/>
      <c r="H263" s="19"/>
      <c r="I263" s="19"/>
      <c r="J263" s="25"/>
      <c r="K263" s="19"/>
      <c r="L263" s="19"/>
      <c r="M263" s="25"/>
      <c r="N263" s="25"/>
      <c r="O263" s="25"/>
      <c r="P263" s="27"/>
      <c r="Q263" s="25"/>
      <c r="R263" s="19"/>
      <c r="S263" s="19"/>
      <c r="T263" s="19"/>
      <c r="U263" s="19"/>
      <c r="V263" s="19"/>
      <c r="W263" s="19"/>
      <c r="X263" s="19"/>
      <c r="Y263" s="19"/>
      <c r="Z263" s="25"/>
      <c r="AA263" s="26"/>
      <c r="AB263" s="27"/>
      <c r="AC263" s="27"/>
      <c r="AD263" s="27"/>
      <c r="AE263" s="27"/>
      <c r="AF263" s="27"/>
      <c r="AG263" s="27"/>
      <c r="AH263" s="27"/>
      <c r="AI263" s="27"/>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row>
    <row r="264" ht="15.75" customHeight="1">
      <c r="A264" s="19"/>
      <c r="B264" s="19"/>
      <c r="C264" s="19"/>
      <c r="D264" s="19"/>
      <c r="E264" s="19"/>
      <c r="F264" s="25"/>
      <c r="G264" s="19"/>
      <c r="H264" s="19"/>
      <c r="I264" s="19"/>
      <c r="J264" s="25"/>
      <c r="K264" s="19"/>
      <c r="L264" s="19"/>
      <c r="M264" s="25"/>
      <c r="N264" s="25"/>
      <c r="O264" s="25"/>
      <c r="P264" s="27"/>
      <c r="Q264" s="25"/>
      <c r="R264" s="19"/>
      <c r="S264" s="19"/>
      <c r="T264" s="19"/>
      <c r="U264" s="19"/>
      <c r="V264" s="19"/>
      <c r="W264" s="19"/>
      <c r="X264" s="19"/>
      <c r="Y264" s="19"/>
      <c r="Z264" s="25"/>
      <c r="AA264" s="26"/>
      <c r="AB264" s="27"/>
      <c r="AC264" s="27"/>
      <c r="AD264" s="27"/>
      <c r="AE264" s="27"/>
      <c r="AF264" s="27"/>
      <c r="AG264" s="27"/>
      <c r="AH264" s="27"/>
      <c r="AI264" s="27"/>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row>
    <row r="265" ht="15.75" customHeight="1">
      <c r="A265" s="19"/>
      <c r="B265" s="19"/>
      <c r="C265" s="19"/>
      <c r="D265" s="19"/>
      <c r="E265" s="19"/>
      <c r="F265" s="25"/>
      <c r="G265" s="19"/>
      <c r="H265" s="19"/>
      <c r="I265" s="19"/>
      <c r="J265" s="25"/>
      <c r="K265" s="19"/>
      <c r="L265" s="19"/>
      <c r="M265" s="25"/>
      <c r="N265" s="25"/>
      <c r="O265" s="25"/>
      <c r="P265" s="27"/>
      <c r="Q265" s="25"/>
      <c r="R265" s="19"/>
      <c r="S265" s="19"/>
      <c r="T265" s="19"/>
      <c r="U265" s="19"/>
      <c r="V265" s="19"/>
      <c r="W265" s="19"/>
      <c r="X265" s="19"/>
      <c r="Y265" s="19"/>
      <c r="Z265" s="25"/>
      <c r="AA265" s="26"/>
      <c r="AB265" s="27"/>
      <c r="AC265" s="27"/>
      <c r="AD265" s="27"/>
      <c r="AE265" s="27"/>
      <c r="AF265" s="27"/>
      <c r="AG265" s="27"/>
      <c r="AH265" s="27"/>
      <c r="AI265" s="27"/>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row>
    <row r="266" ht="15.75" customHeight="1">
      <c r="A266" s="19"/>
      <c r="B266" s="19"/>
      <c r="C266" s="19"/>
      <c r="D266" s="19"/>
      <c r="E266" s="19"/>
      <c r="F266" s="25"/>
      <c r="G266" s="19"/>
      <c r="H266" s="19"/>
      <c r="I266" s="19"/>
      <c r="J266" s="25"/>
      <c r="K266" s="19"/>
      <c r="L266" s="19"/>
      <c r="M266" s="25"/>
      <c r="N266" s="25"/>
      <c r="O266" s="25"/>
      <c r="P266" s="27"/>
      <c r="Q266" s="25"/>
      <c r="R266" s="19"/>
      <c r="S266" s="19"/>
      <c r="T266" s="19"/>
      <c r="U266" s="19"/>
      <c r="V266" s="19"/>
      <c r="W266" s="19"/>
      <c r="X266" s="19"/>
      <c r="Y266" s="19"/>
      <c r="Z266" s="25"/>
      <c r="AA266" s="26"/>
      <c r="AB266" s="27"/>
      <c r="AC266" s="27"/>
      <c r="AD266" s="27"/>
      <c r="AE266" s="27"/>
      <c r="AF266" s="27"/>
      <c r="AG266" s="27"/>
      <c r="AH266" s="27"/>
      <c r="AI266" s="27"/>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row>
    <row r="267" ht="15.75" customHeight="1">
      <c r="A267" s="19"/>
      <c r="B267" s="19"/>
      <c r="C267" s="19"/>
      <c r="D267" s="19"/>
      <c r="E267" s="19"/>
      <c r="F267" s="25"/>
      <c r="G267" s="19"/>
      <c r="H267" s="19"/>
      <c r="I267" s="19"/>
      <c r="J267" s="25"/>
      <c r="K267" s="19"/>
      <c r="L267" s="19"/>
      <c r="M267" s="25"/>
      <c r="N267" s="25"/>
      <c r="O267" s="25"/>
      <c r="P267" s="27"/>
      <c r="Q267" s="25"/>
      <c r="R267" s="19"/>
      <c r="S267" s="19"/>
      <c r="T267" s="19"/>
      <c r="U267" s="19"/>
      <c r="V267" s="19"/>
      <c r="W267" s="19"/>
      <c r="X267" s="19"/>
      <c r="Y267" s="19"/>
      <c r="Z267" s="25"/>
      <c r="AA267" s="26"/>
      <c r="AB267" s="27"/>
      <c r="AC267" s="27"/>
      <c r="AD267" s="27"/>
      <c r="AE267" s="27"/>
      <c r="AF267" s="27"/>
      <c r="AG267" s="27"/>
      <c r="AH267" s="27"/>
      <c r="AI267" s="27"/>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row>
    <row r="268" ht="15.75" customHeight="1">
      <c r="A268" s="19"/>
      <c r="B268" s="19"/>
      <c r="C268" s="19"/>
      <c r="D268" s="19"/>
      <c r="E268" s="19"/>
      <c r="F268" s="25"/>
      <c r="G268" s="19"/>
      <c r="H268" s="19"/>
      <c r="I268" s="19"/>
      <c r="J268" s="25"/>
      <c r="K268" s="19"/>
      <c r="L268" s="19"/>
      <c r="M268" s="25"/>
      <c r="N268" s="25"/>
      <c r="O268" s="25"/>
      <c r="P268" s="27"/>
      <c r="Q268" s="25"/>
      <c r="R268" s="19"/>
      <c r="S268" s="19"/>
      <c r="T268" s="19"/>
      <c r="U268" s="19"/>
      <c r="V268" s="19"/>
      <c r="W268" s="19"/>
      <c r="X268" s="19"/>
      <c r="Y268" s="19"/>
      <c r="Z268" s="25"/>
      <c r="AA268" s="26"/>
      <c r="AB268" s="27"/>
      <c r="AC268" s="27"/>
      <c r="AD268" s="27"/>
      <c r="AE268" s="27"/>
      <c r="AF268" s="27"/>
      <c r="AG268" s="27"/>
      <c r="AH268" s="27"/>
      <c r="AI268" s="27"/>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row>
    <row r="269" ht="15.75" customHeight="1">
      <c r="A269" s="19"/>
      <c r="B269" s="19"/>
      <c r="C269" s="19"/>
      <c r="D269" s="19"/>
      <c r="E269" s="19"/>
      <c r="F269" s="25"/>
      <c r="G269" s="19"/>
      <c r="H269" s="19"/>
      <c r="I269" s="19"/>
      <c r="J269" s="25"/>
      <c r="K269" s="19"/>
      <c r="L269" s="19"/>
      <c r="M269" s="25"/>
      <c r="N269" s="25"/>
      <c r="O269" s="25"/>
      <c r="P269" s="27"/>
      <c r="Q269" s="25"/>
      <c r="R269" s="19"/>
      <c r="S269" s="19"/>
      <c r="T269" s="19"/>
      <c r="U269" s="19"/>
      <c r="V269" s="19"/>
      <c r="W269" s="19"/>
      <c r="X269" s="19"/>
      <c r="Y269" s="19"/>
      <c r="Z269" s="25"/>
      <c r="AA269" s="26"/>
      <c r="AB269" s="27"/>
      <c r="AC269" s="27"/>
      <c r="AD269" s="27"/>
      <c r="AE269" s="27"/>
      <c r="AF269" s="27"/>
      <c r="AG269" s="27"/>
      <c r="AH269" s="27"/>
      <c r="AI269" s="27"/>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row>
  </sheetData>
  <autoFilter ref="$A$1:$DR$69"/>
  <mergeCells count="1">
    <mergeCell ref="A2:T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1.13"/>
    <col customWidth="1" min="3" max="3" width="21.13"/>
    <col customWidth="1" min="4" max="4" width="18.0"/>
    <col customWidth="1" min="5" max="5" width="17.75"/>
    <col customWidth="1" min="6" max="6" width="17.88"/>
    <col customWidth="1" min="7" max="7" width="8.88"/>
    <col customWidth="1" min="8" max="8" width="9.38"/>
    <col customWidth="1" min="9" max="9" width="8.88"/>
    <col customWidth="1" min="10" max="10" width="8.75"/>
    <col customWidth="1" min="11" max="12" width="8.88"/>
    <col customWidth="1" min="13" max="13" width="10.88"/>
    <col customWidth="1" min="14" max="14" width="8.88"/>
    <col customWidth="1" min="15" max="15" width="10.88"/>
    <col customWidth="1" min="16" max="35" width="8.88"/>
  </cols>
  <sheetData>
    <row r="1" ht="15.75" customHeight="1">
      <c r="A1" s="19"/>
      <c r="B1" s="19"/>
      <c r="C1" s="25"/>
      <c r="D1" s="19"/>
      <c r="E1" s="19"/>
      <c r="F1" s="19"/>
      <c r="G1" s="19"/>
      <c r="H1" s="25"/>
      <c r="I1" s="19"/>
      <c r="J1" s="25"/>
      <c r="K1" s="19"/>
      <c r="L1" s="19"/>
      <c r="M1" s="19"/>
      <c r="N1" s="19"/>
      <c r="O1" s="25"/>
      <c r="P1" s="19"/>
      <c r="Q1" s="19"/>
      <c r="R1" s="19"/>
      <c r="S1" s="19"/>
      <c r="T1" s="19"/>
      <c r="U1" s="19"/>
      <c r="V1" s="19"/>
      <c r="W1" s="19"/>
      <c r="X1" s="19"/>
      <c r="Y1" s="19"/>
      <c r="Z1" s="19"/>
      <c r="AA1" s="19"/>
      <c r="AB1" s="19"/>
      <c r="AC1" s="19"/>
      <c r="AD1" s="19"/>
      <c r="AE1" s="19"/>
      <c r="AF1" s="19"/>
      <c r="AG1" s="19"/>
      <c r="AH1" s="19"/>
      <c r="AI1" s="19"/>
    </row>
    <row r="2" ht="15.75" customHeight="1">
      <c r="A2" s="19"/>
      <c r="B2" s="19"/>
      <c r="C2" s="25"/>
      <c r="D2" s="19"/>
      <c r="E2" s="19"/>
      <c r="F2" s="19"/>
      <c r="G2" s="19"/>
      <c r="H2" s="25"/>
      <c r="I2" s="19"/>
      <c r="J2" s="25"/>
      <c r="K2" s="19"/>
      <c r="L2" s="19"/>
      <c r="M2" s="19"/>
      <c r="N2" s="19"/>
      <c r="O2" s="25"/>
      <c r="P2" s="19"/>
      <c r="Q2" s="19"/>
      <c r="R2" s="19"/>
      <c r="S2" s="19"/>
      <c r="T2" s="19"/>
      <c r="U2" s="19"/>
      <c r="V2" s="19"/>
      <c r="W2" s="19"/>
      <c r="X2" s="19"/>
      <c r="Y2" s="19"/>
      <c r="Z2" s="19"/>
      <c r="AA2" s="19"/>
      <c r="AB2" s="19"/>
      <c r="AC2" s="19"/>
      <c r="AD2" s="19"/>
      <c r="AE2" s="19"/>
      <c r="AF2" s="19"/>
      <c r="AG2" s="19"/>
      <c r="AH2" s="19"/>
      <c r="AI2" s="19"/>
    </row>
    <row r="3" ht="15.75" customHeight="1">
      <c r="A3" s="11" t="s">
        <v>289</v>
      </c>
      <c r="B3" s="11" t="s">
        <v>290</v>
      </c>
      <c r="C3" s="4" t="s">
        <v>291</v>
      </c>
      <c r="D3" s="4" t="s">
        <v>292</v>
      </c>
      <c r="E3" s="4" t="s">
        <v>293</v>
      </c>
      <c r="F3" s="4" t="s">
        <v>294</v>
      </c>
      <c r="G3" s="4" t="s">
        <v>295</v>
      </c>
      <c r="H3" s="4" t="s">
        <v>296</v>
      </c>
      <c r="I3" s="4" t="s">
        <v>297</v>
      </c>
      <c r="J3" s="4" t="s">
        <v>298</v>
      </c>
      <c r="K3" s="4" t="s">
        <v>299</v>
      </c>
      <c r="L3" s="4" t="s">
        <v>300</v>
      </c>
      <c r="M3" s="4" t="s">
        <v>301</v>
      </c>
      <c r="N3" s="4" t="s">
        <v>302</v>
      </c>
      <c r="O3" s="15" t="s">
        <v>303</v>
      </c>
      <c r="P3" s="4"/>
      <c r="Q3" s="28" t="s">
        <v>304</v>
      </c>
      <c r="R3" s="9"/>
      <c r="S3" s="9"/>
      <c r="T3" s="9"/>
      <c r="U3" s="10"/>
      <c r="V3" s="19"/>
      <c r="W3" s="19"/>
      <c r="X3" s="19"/>
      <c r="Y3" s="19"/>
      <c r="Z3" s="19"/>
      <c r="AA3" s="19"/>
      <c r="AB3" s="19"/>
      <c r="AC3" s="19"/>
      <c r="AD3" s="19"/>
      <c r="AE3" s="19"/>
      <c r="AF3" s="19"/>
      <c r="AG3" s="19"/>
      <c r="AH3" s="19"/>
      <c r="AI3" s="19"/>
    </row>
    <row r="4" ht="15.75" customHeight="1">
      <c r="A4" s="11">
        <v>6.0</v>
      </c>
      <c r="B4" s="11" t="s">
        <v>305</v>
      </c>
      <c r="C4" s="4" t="s">
        <v>70</v>
      </c>
      <c r="D4" s="4" t="s">
        <v>70</v>
      </c>
      <c r="E4" s="4" t="s">
        <v>70</v>
      </c>
      <c r="F4" s="11" t="s">
        <v>306</v>
      </c>
      <c r="G4" s="11" t="s">
        <v>307</v>
      </c>
      <c r="H4" s="4" t="s">
        <v>70</v>
      </c>
      <c r="I4" s="4" t="s">
        <v>70</v>
      </c>
      <c r="J4" s="4" t="s">
        <v>308</v>
      </c>
      <c r="K4" s="29" t="s">
        <v>309</v>
      </c>
      <c r="L4" s="29" t="s">
        <v>309</v>
      </c>
      <c r="M4" s="29" t="s">
        <v>309</v>
      </c>
      <c r="N4" s="11" t="s">
        <v>70</v>
      </c>
      <c r="O4" s="15" t="s">
        <v>310</v>
      </c>
      <c r="P4" s="11"/>
      <c r="Q4" s="11"/>
      <c r="R4" s="11"/>
      <c r="S4" s="11"/>
      <c r="T4" s="11"/>
      <c r="U4" s="11"/>
      <c r="V4" s="19"/>
      <c r="W4" s="19"/>
      <c r="X4" s="19"/>
      <c r="Y4" s="19"/>
      <c r="Z4" s="19"/>
      <c r="AA4" s="19"/>
      <c r="AB4" s="19"/>
      <c r="AC4" s="19"/>
      <c r="AD4" s="19"/>
      <c r="AE4" s="19"/>
      <c r="AF4" s="19"/>
      <c r="AG4" s="19"/>
      <c r="AH4" s="19"/>
      <c r="AI4" s="19"/>
    </row>
    <row r="5" ht="15.75" customHeight="1">
      <c r="A5" s="11">
        <v>8.0</v>
      </c>
      <c r="B5" s="11" t="s">
        <v>311</v>
      </c>
      <c r="C5" s="4" t="s">
        <v>95</v>
      </c>
      <c r="D5" s="11" t="s">
        <v>95</v>
      </c>
      <c r="E5" s="11" t="s">
        <v>95</v>
      </c>
      <c r="F5" s="11" t="s">
        <v>312</v>
      </c>
      <c r="G5" s="11" t="s">
        <v>313</v>
      </c>
      <c r="H5" s="4" t="s">
        <v>95</v>
      </c>
      <c r="I5" s="11" t="s">
        <v>95</v>
      </c>
      <c r="J5" s="4" t="s">
        <v>314</v>
      </c>
      <c r="K5" s="11"/>
      <c r="L5" s="11"/>
      <c r="M5" s="11"/>
      <c r="N5" s="11" t="s">
        <v>95</v>
      </c>
      <c r="O5" s="15" t="s">
        <v>315</v>
      </c>
      <c r="P5" s="11"/>
      <c r="Q5" s="11"/>
      <c r="R5" s="11"/>
      <c r="S5" s="11"/>
      <c r="T5" s="11"/>
      <c r="U5" s="11"/>
      <c r="V5" s="19"/>
      <c r="W5" s="19"/>
      <c r="X5" s="19"/>
      <c r="Y5" s="19"/>
      <c r="Z5" s="19"/>
      <c r="AA5" s="19"/>
      <c r="AB5" s="19"/>
      <c r="AC5" s="19"/>
      <c r="AD5" s="19"/>
      <c r="AE5" s="19"/>
      <c r="AF5" s="19"/>
      <c r="AG5" s="19"/>
      <c r="AH5" s="19"/>
      <c r="AI5" s="19"/>
    </row>
    <row r="6" ht="15.75" customHeight="1">
      <c r="A6" s="11">
        <v>10.0</v>
      </c>
      <c r="B6" s="11" t="s">
        <v>316</v>
      </c>
      <c r="C6" s="4" t="s">
        <v>317</v>
      </c>
      <c r="D6" s="11" t="s">
        <v>317</v>
      </c>
      <c r="E6" s="11" t="s">
        <v>317</v>
      </c>
      <c r="F6" s="11" t="s">
        <v>318</v>
      </c>
      <c r="G6" s="11"/>
      <c r="H6" s="4" t="s">
        <v>317</v>
      </c>
      <c r="I6" s="11"/>
      <c r="J6" s="4"/>
      <c r="K6" s="11"/>
      <c r="L6" s="11"/>
      <c r="M6" s="11"/>
      <c r="N6" s="11"/>
      <c r="O6" s="15" t="s">
        <v>319</v>
      </c>
      <c r="P6" s="11"/>
      <c r="Q6" s="11"/>
      <c r="R6" s="11"/>
      <c r="S6" s="11"/>
      <c r="T6" s="11"/>
      <c r="U6" s="11"/>
      <c r="V6" s="19"/>
      <c r="W6" s="19"/>
      <c r="X6" s="19"/>
      <c r="Y6" s="19"/>
      <c r="Z6" s="19"/>
      <c r="AA6" s="19"/>
      <c r="AB6" s="19"/>
      <c r="AC6" s="19"/>
      <c r="AD6" s="19"/>
      <c r="AE6" s="19"/>
      <c r="AF6" s="19"/>
      <c r="AG6" s="19"/>
      <c r="AH6" s="19"/>
      <c r="AI6" s="19"/>
    </row>
    <row r="7" ht="15.75" customHeight="1">
      <c r="A7" s="11">
        <v>15.0</v>
      </c>
      <c r="B7" s="11"/>
      <c r="C7" s="4"/>
      <c r="D7" s="11"/>
      <c r="E7" s="11"/>
      <c r="F7" s="11" t="s">
        <v>320</v>
      </c>
      <c r="G7" s="11"/>
      <c r="H7" s="4"/>
      <c r="I7" s="30"/>
      <c r="J7" s="4"/>
      <c r="K7" s="11"/>
      <c r="L7" s="11"/>
      <c r="M7" s="11"/>
      <c r="N7" s="11"/>
      <c r="O7" s="15" t="s">
        <v>321</v>
      </c>
      <c r="P7" s="11"/>
      <c r="Q7" s="11"/>
      <c r="R7" s="11"/>
      <c r="S7" s="11"/>
      <c r="T7" s="11"/>
      <c r="U7" s="11"/>
      <c r="V7" s="19"/>
      <c r="W7" s="19"/>
      <c r="X7" s="19"/>
      <c r="Y7" s="19"/>
      <c r="Z7" s="19"/>
      <c r="AA7" s="19"/>
      <c r="AB7" s="19"/>
      <c r="AC7" s="19"/>
      <c r="AD7" s="19"/>
      <c r="AE7" s="19"/>
      <c r="AF7" s="19"/>
      <c r="AG7" s="19"/>
      <c r="AH7" s="19"/>
      <c r="AI7" s="19"/>
    </row>
    <row r="8" ht="15.75" customHeight="1">
      <c r="A8" s="11">
        <v>20.0</v>
      </c>
      <c r="B8" s="11"/>
      <c r="C8" s="4"/>
      <c r="D8" s="11"/>
      <c r="E8" s="11"/>
      <c r="F8" s="11" t="s">
        <v>322</v>
      </c>
      <c r="G8" s="11"/>
      <c r="H8" s="4"/>
      <c r="I8" s="11"/>
      <c r="J8" s="4"/>
      <c r="K8" s="11"/>
      <c r="L8" s="11"/>
      <c r="M8" s="11"/>
      <c r="N8" s="11"/>
      <c r="O8" s="15" t="s">
        <v>317</v>
      </c>
      <c r="P8" s="11"/>
      <c r="Q8" s="11"/>
      <c r="R8" s="11"/>
      <c r="S8" s="11"/>
      <c r="T8" s="11"/>
      <c r="U8" s="11"/>
      <c r="V8" s="19"/>
      <c r="W8" s="19"/>
      <c r="X8" s="19"/>
      <c r="Y8" s="19"/>
      <c r="Z8" s="19"/>
      <c r="AA8" s="19"/>
      <c r="AB8" s="19"/>
      <c r="AC8" s="19"/>
      <c r="AD8" s="19"/>
      <c r="AE8" s="19"/>
      <c r="AF8" s="19"/>
      <c r="AG8" s="19"/>
      <c r="AH8" s="19"/>
      <c r="AI8" s="19"/>
    </row>
    <row r="9" ht="15.75" customHeight="1">
      <c r="A9" s="11">
        <v>25.0</v>
      </c>
      <c r="B9" s="11"/>
      <c r="C9" s="4"/>
      <c r="D9" s="11"/>
      <c r="E9" s="11"/>
      <c r="F9" s="11"/>
      <c r="G9" s="11"/>
      <c r="H9" s="4"/>
      <c r="I9" s="11"/>
      <c r="J9" s="4"/>
      <c r="K9" s="11"/>
      <c r="L9" s="11"/>
      <c r="M9" s="11"/>
      <c r="N9" s="11"/>
      <c r="O9" s="4"/>
      <c r="P9" s="11"/>
      <c r="Q9" s="11"/>
      <c r="R9" s="11"/>
      <c r="S9" s="11"/>
      <c r="T9" s="11"/>
      <c r="U9" s="11"/>
      <c r="V9" s="19"/>
      <c r="W9" s="19"/>
      <c r="X9" s="19"/>
      <c r="Y9" s="19"/>
      <c r="Z9" s="19"/>
      <c r="AA9" s="19"/>
      <c r="AB9" s="19"/>
      <c r="AC9" s="19"/>
      <c r="AD9" s="19"/>
      <c r="AE9" s="19"/>
      <c r="AF9" s="19"/>
      <c r="AG9" s="19"/>
      <c r="AH9" s="19"/>
      <c r="AI9" s="19"/>
    </row>
    <row r="10" ht="15.75" customHeight="1">
      <c r="A10" s="11">
        <v>32.0</v>
      </c>
      <c r="B10" s="11"/>
      <c r="C10" s="4"/>
      <c r="D10" s="11"/>
      <c r="E10" s="11"/>
      <c r="F10" s="11"/>
      <c r="G10" s="11"/>
      <c r="H10" s="4"/>
      <c r="I10" s="11"/>
      <c r="J10" s="4"/>
      <c r="K10" s="11"/>
      <c r="L10" s="11"/>
      <c r="M10" s="11"/>
      <c r="N10" s="11"/>
      <c r="O10" s="4"/>
      <c r="P10" s="11"/>
      <c r="Q10" s="11"/>
      <c r="R10" s="11"/>
      <c r="S10" s="11"/>
      <c r="T10" s="11"/>
      <c r="U10" s="11"/>
      <c r="V10" s="19"/>
      <c r="W10" s="19"/>
      <c r="X10" s="19"/>
      <c r="Y10" s="19"/>
      <c r="Z10" s="19"/>
      <c r="AA10" s="19"/>
      <c r="AB10" s="19"/>
      <c r="AC10" s="19"/>
      <c r="AD10" s="19"/>
      <c r="AE10" s="19"/>
      <c r="AF10" s="19"/>
      <c r="AG10" s="19"/>
      <c r="AH10" s="19"/>
      <c r="AI10" s="19"/>
    </row>
    <row r="11" ht="15.75" customHeight="1">
      <c r="A11" s="11">
        <v>40.0</v>
      </c>
      <c r="B11" s="11"/>
      <c r="C11" s="4"/>
      <c r="D11" s="11"/>
      <c r="E11" s="11"/>
      <c r="F11" s="11"/>
      <c r="G11" s="11"/>
      <c r="H11" s="4"/>
      <c r="I11" s="11"/>
      <c r="J11" s="4"/>
      <c r="K11" s="11"/>
      <c r="L11" s="11"/>
      <c r="M11" s="11"/>
      <c r="N11" s="11"/>
      <c r="O11" s="4"/>
      <c r="P11" s="11"/>
      <c r="Q11" s="11"/>
      <c r="R11" s="11"/>
      <c r="S11" s="11"/>
      <c r="T11" s="11"/>
      <c r="U11" s="11"/>
      <c r="V11" s="19"/>
      <c r="W11" s="19"/>
      <c r="X11" s="19"/>
      <c r="Y11" s="19"/>
      <c r="Z11" s="19"/>
      <c r="AA11" s="19"/>
      <c r="AB11" s="19"/>
      <c r="AC11" s="19"/>
      <c r="AD11" s="19"/>
      <c r="AE11" s="19"/>
      <c r="AF11" s="19"/>
      <c r="AG11" s="19"/>
      <c r="AH11" s="19"/>
      <c r="AI11" s="19"/>
    </row>
    <row r="12" ht="15.75" customHeight="1">
      <c r="A12" s="11">
        <v>50.0</v>
      </c>
      <c r="B12" s="11"/>
      <c r="C12" s="4"/>
      <c r="D12" s="11"/>
      <c r="E12" s="11"/>
      <c r="F12" s="11"/>
      <c r="G12" s="11"/>
      <c r="H12" s="4"/>
      <c r="I12" s="11"/>
      <c r="J12" s="4"/>
      <c r="K12" s="11"/>
      <c r="L12" s="11"/>
      <c r="M12" s="11"/>
      <c r="N12" s="11"/>
      <c r="O12" s="4"/>
      <c r="P12" s="11"/>
      <c r="Q12" s="11"/>
      <c r="R12" s="11"/>
      <c r="S12" s="11"/>
      <c r="T12" s="11"/>
      <c r="U12" s="11"/>
      <c r="V12" s="19"/>
      <c r="W12" s="19"/>
      <c r="X12" s="19"/>
      <c r="Y12" s="19"/>
      <c r="Z12" s="19"/>
      <c r="AA12" s="19"/>
      <c r="AB12" s="19"/>
      <c r="AC12" s="19"/>
      <c r="AD12" s="19"/>
      <c r="AE12" s="19"/>
      <c r="AF12" s="19"/>
      <c r="AG12" s="19"/>
      <c r="AH12" s="19"/>
      <c r="AI12" s="19"/>
    </row>
    <row r="13" ht="15.75" customHeight="1">
      <c r="A13" s="11">
        <v>65.0</v>
      </c>
      <c r="B13" s="11"/>
      <c r="C13" s="4"/>
      <c r="D13" s="11"/>
      <c r="E13" s="11"/>
      <c r="F13" s="11"/>
      <c r="G13" s="11"/>
      <c r="H13" s="4"/>
      <c r="I13" s="11"/>
      <c r="J13" s="4"/>
      <c r="K13" s="11"/>
      <c r="L13" s="11"/>
      <c r="M13" s="11"/>
      <c r="N13" s="11"/>
      <c r="O13" s="4"/>
      <c r="P13" s="11"/>
      <c r="Q13" s="11"/>
      <c r="R13" s="11"/>
      <c r="S13" s="11"/>
      <c r="T13" s="11"/>
      <c r="U13" s="11"/>
      <c r="V13" s="19"/>
      <c r="W13" s="19"/>
      <c r="X13" s="19"/>
      <c r="Y13" s="19"/>
      <c r="Z13" s="19"/>
      <c r="AA13" s="19"/>
      <c r="AB13" s="19"/>
      <c r="AC13" s="19"/>
      <c r="AD13" s="19"/>
      <c r="AE13" s="19"/>
      <c r="AF13" s="19"/>
      <c r="AG13" s="19"/>
      <c r="AH13" s="19"/>
      <c r="AI13" s="19"/>
    </row>
    <row r="14" ht="15.75" customHeight="1">
      <c r="A14" s="11">
        <v>80.0</v>
      </c>
      <c r="B14" s="11"/>
      <c r="C14" s="4"/>
      <c r="D14" s="11"/>
      <c r="E14" s="11"/>
      <c r="F14" s="11"/>
      <c r="G14" s="11"/>
      <c r="H14" s="4"/>
      <c r="I14" s="11"/>
      <c r="J14" s="4"/>
      <c r="K14" s="11"/>
      <c r="L14" s="11"/>
      <c r="M14" s="11"/>
      <c r="N14" s="11"/>
      <c r="O14" s="4"/>
      <c r="P14" s="11"/>
      <c r="Q14" s="11"/>
      <c r="R14" s="11"/>
      <c r="S14" s="11"/>
      <c r="T14" s="11"/>
      <c r="U14" s="11"/>
      <c r="V14" s="19"/>
      <c r="W14" s="19"/>
      <c r="X14" s="19"/>
      <c r="Y14" s="19"/>
      <c r="Z14" s="19"/>
      <c r="AA14" s="19"/>
      <c r="AB14" s="19"/>
      <c r="AC14" s="19"/>
      <c r="AD14" s="19"/>
      <c r="AE14" s="19"/>
      <c r="AF14" s="19"/>
      <c r="AG14" s="19"/>
      <c r="AH14" s="19"/>
      <c r="AI14" s="19"/>
    </row>
    <row r="15" ht="15.75" customHeight="1">
      <c r="A15" s="11">
        <v>100.0</v>
      </c>
      <c r="B15" s="11"/>
      <c r="C15" s="4"/>
      <c r="D15" s="11"/>
      <c r="E15" s="11"/>
      <c r="F15" s="11"/>
      <c r="G15" s="11"/>
      <c r="H15" s="4"/>
      <c r="I15" s="11"/>
      <c r="J15" s="4"/>
      <c r="K15" s="11"/>
      <c r="L15" s="11"/>
      <c r="M15" s="11"/>
      <c r="N15" s="11"/>
      <c r="O15" s="4"/>
      <c r="P15" s="11"/>
      <c r="Q15" s="11"/>
      <c r="R15" s="11"/>
      <c r="S15" s="11"/>
      <c r="T15" s="11"/>
      <c r="U15" s="11"/>
      <c r="V15" s="19"/>
      <c r="W15" s="19"/>
      <c r="X15" s="19"/>
      <c r="Y15" s="19"/>
      <c r="Z15" s="19"/>
      <c r="AA15" s="19"/>
      <c r="AB15" s="19"/>
      <c r="AC15" s="19"/>
      <c r="AD15" s="19"/>
      <c r="AE15" s="19"/>
      <c r="AF15" s="19"/>
      <c r="AG15" s="19"/>
      <c r="AH15" s="19"/>
      <c r="AI15" s="19"/>
    </row>
    <row r="16" ht="15.75" customHeight="1">
      <c r="A16" s="11">
        <v>125.0</v>
      </c>
      <c r="B16" s="11"/>
      <c r="C16" s="4"/>
      <c r="D16" s="11"/>
      <c r="E16" s="11"/>
      <c r="F16" s="11"/>
      <c r="G16" s="11"/>
      <c r="H16" s="4"/>
      <c r="I16" s="11"/>
      <c r="J16" s="4"/>
      <c r="K16" s="11"/>
      <c r="L16" s="11"/>
      <c r="M16" s="11"/>
      <c r="N16" s="11"/>
      <c r="O16" s="4"/>
      <c r="P16" s="11"/>
      <c r="Q16" s="11"/>
      <c r="R16" s="11"/>
      <c r="S16" s="11"/>
      <c r="T16" s="11"/>
      <c r="U16" s="11"/>
      <c r="V16" s="19"/>
      <c r="W16" s="19"/>
      <c r="X16" s="19"/>
      <c r="Y16" s="19"/>
      <c r="Z16" s="19"/>
      <c r="AA16" s="19"/>
      <c r="AB16" s="19"/>
      <c r="AC16" s="19"/>
      <c r="AD16" s="19"/>
      <c r="AE16" s="19"/>
      <c r="AF16" s="19"/>
      <c r="AG16" s="19"/>
      <c r="AH16" s="19"/>
      <c r="AI16" s="19"/>
    </row>
    <row r="17" ht="15.75" customHeight="1">
      <c r="A17" s="11">
        <v>150.0</v>
      </c>
      <c r="B17" s="11"/>
      <c r="C17" s="4"/>
      <c r="D17" s="11"/>
      <c r="E17" s="11"/>
      <c r="F17" s="11"/>
      <c r="G17" s="11"/>
      <c r="H17" s="4"/>
      <c r="I17" s="11"/>
      <c r="J17" s="4"/>
      <c r="K17" s="11"/>
      <c r="L17" s="11"/>
      <c r="M17" s="11"/>
      <c r="N17" s="11"/>
      <c r="O17" s="4"/>
      <c r="P17" s="11"/>
      <c r="Q17" s="11"/>
      <c r="R17" s="11"/>
      <c r="S17" s="11"/>
      <c r="T17" s="11"/>
      <c r="U17" s="11"/>
      <c r="V17" s="19"/>
      <c r="W17" s="19"/>
      <c r="X17" s="19"/>
      <c r="Y17" s="19"/>
      <c r="Z17" s="19"/>
      <c r="AA17" s="19"/>
      <c r="AB17" s="19"/>
      <c r="AC17" s="19"/>
      <c r="AD17" s="19"/>
      <c r="AE17" s="19"/>
      <c r="AF17" s="19"/>
      <c r="AG17" s="19"/>
      <c r="AH17" s="19"/>
      <c r="AI17" s="19"/>
    </row>
    <row r="18" ht="15.75" customHeight="1">
      <c r="A18" s="29" t="s">
        <v>309</v>
      </c>
      <c r="B18" s="11"/>
      <c r="C18" s="4"/>
      <c r="D18" s="11"/>
      <c r="E18" s="11"/>
      <c r="F18" s="11"/>
      <c r="G18" s="11"/>
      <c r="H18" s="4"/>
      <c r="I18" s="11"/>
      <c r="J18" s="4"/>
      <c r="K18" s="11"/>
      <c r="L18" s="11"/>
      <c r="M18" s="11"/>
      <c r="N18" s="11"/>
      <c r="O18" s="4"/>
      <c r="P18" s="11"/>
      <c r="Q18" s="11"/>
      <c r="R18" s="11"/>
      <c r="S18" s="11"/>
      <c r="T18" s="11"/>
      <c r="U18" s="11"/>
      <c r="V18" s="19"/>
      <c r="W18" s="19"/>
      <c r="X18" s="19"/>
      <c r="Y18" s="19"/>
      <c r="Z18" s="19"/>
      <c r="AA18" s="19"/>
      <c r="AB18" s="19"/>
      <c r="AC18" s="19"/>
      <c r="AD18" s="19"/>
      <c r="AE18" s="19"/>
      <c r="AF18" s="19"/>
      <c r="AG18" s="19"/>
      <c r="AH18" s="19"/>
      <c r="AI18" s="19"/>
    </row>
    <row r="19" ht="15.75" customHeight="1">
      <c r="A19" s="19"/>
      <c r="B19" s="19"/>
      <c r="C19" s="25"/>
      <c r="D19" s="19"/>
      <c r="E19" s="19"/>
      <c r="F19" s="19"/>
      <c r="G19" s="19"/>
      <c r="H19" s="25"/>
      <c r="I19" s="19"/>
      <c r="J19" s="25"/>
      <c r="K19" s="19"/>
      <c r="L19" s="19"/>
      <c r="M19" s="19"/>
      <c r="N19" s="19"/>
      <c r="O19" s="25"/>
      <c r="P19" s="19"/>
      <c r="Q19" s="19"/>
      <c r="R19" s="19"/>
      <c r="S19" s="19"/>
      <c r="T19" s="19"/>
      <c r="U19" s="19"/>
      <c r="V19" s="19"/>
      <c r="W19" s="19"/>
      <c r="X19" s="19"/>
      <c r="Y19" s="19"/>
      <c r="Z19" s="19"/>
      <c r="AA19" s="19"/>
      <c r="AB19" s="19"/>
      <c r="AC19" s="19"/>
      <c r="AD19" s="19"/>
      <c r="AE19" s="19"/>
      <c r="AF19" s="19"/>
      <c r="AG19" s="19"/>
      <c r="AH19" s="19"/>
      <c r="AI19" s="19"/>
    </row>
    <row r="20" ht="15.75" customHeight="1">
      <c r="A20" s="19"/>
      <c r="B20" s="19"/>
      <c r="C20" s="25"/>
      <c r="D20" s="19"/>
      <c r="E20" s="19"/>
      <c r="F20" s="19"/>
      <c r="G20" s="19"/>
      <c r="H20" s="25"/>
      <c r="I20" s="19"/>
      <c r="J20" s="25"/>
      <c r="K20" s="19"/>
      <c r="L20" s="19"/>
      <c r="M20" s="19"/>
      <c r="N20" s="19"/>
      <c r="O20" s="25"/>
      <c r="P20" s="19"/>
      <c r="Q20" s="19"/>
      <c r="R20" s="19"/>
      <c r="S20" s="19"/>
      <c r="T20" s="19"/>
      <c r="U20" s="19"/>
      <c r="V20" s="19"/>
      <c r="W20" s="19"/>
      <c r="X20" s="19"/>
      <c r="Y20" s="19"/>
      <c r="Z20" s="19"/>
      <c r="AA20" s="19"/>
      <c r="AB20" s="19"/>
      <c r="AC20" s="19"/>
      <c r="AD20" s="19"/>
      <c r="AE20" s="19"/>
      <c r="AF20" s="19"/>
      <c r="AG20" s="19"/>
      <c r="AH20" s="19"/>
      <c r="AI20" s="19"/>
    </row>
    <row r="21" ht="15.75" customHeight="1">
      <c r="A21" s="19"/>
      <c r="B21" s="19"/>
      <c r="C21" s="25"/>
      <c r="D21" s="19"/>
      <c r="E21" s="19"/>
      <c r="F21" s="19"/>
      <c r="G21" s="19"/>
      <c r="H21" s="25"/>
      <c r="I21" s="19"/>
      <c r="J21" s="25"/>
      <c r="K21" s="19"/>
      <c r="L21" s="19"/>
      <c r="M21" s="19"/>
      <c r="N21" s="19"/>
      <c r="O21" s="25"/>
      <c r="P21" s="19"/>
      <c r="Q21" s="19"/>
      <c r="R21" s="19"/>
      <c r="S21" s="19"/>
      <c r="T21" s="19"/>
      <c r="U21" s="19"/>
      <c r="V21" s="19"/>
      <c r="W21" s="19"/>
      <c r="X21" s="19"/>
      <c r="Y21" s="19"/>
      <c r="Z21" s="19"/>
      <c r="AA21" s="19"/>
      <c r="AB21" s="19"/>
      <c r="AC21" s="19"/>
      <c r="AD21" s="19"/>
      <c r="AE21" s="19"/>
      <c r="AF21" s="19"/>
      <c r="AG21" s="19"/>
      <c r="AH21" s="19"/>
      <c r="AI21" s="19"/>
    </row>
    <row r="22" ht="15.75" customHeight="1">
      <c r="A22" s="19"/>
      <c r="B22" s="19"/>
      <c r="C22" s="25"/>
      <c r="D22" s="19"/>
      <c r="E22" s="19"/>
      <c r="F22" s="19"/>
      <c r="G22" s="19"/>
      <c r="H22" s="25"/>
      <c r="I22" s="19"/>
      <c r="J22" s="25"/>
      <c r="K22" s="19"/>
      <c r="L22" s="19"/>
      <c r="M22" s="19"/>
      <c r="N22" s="19"/>
      <c r="O22" s="25"/>
      <c r="P22" s="19"/>
      <c r="Q22" s="19"/>
      <c r="R22" s="19"/>
      <c r="S22" s="19"/>
      <c r="T22" s="19"/>
      <c r="U22" s="19"/>
      <c r="V22" s="19"/>
      <c r="W22" s="19"/>
      <c r="X22" s="19"/>
      <c r="Y22" s="19"/>
      <c r="Z22" s="19"/>
      <c r="AA22" s="19"/>
      <c r="AB22" s="19"/>
      <c r="AC22" s="19"/>
      <c r="AD22" s="19"/>
      <c r="AE22" s="19"/>
      <c r="AF22" s="19"/>
      <c r="AG22" s="19"/>
      <c r="AH22" s="19"/>
      <c r="AI22" s="19"/>
    </row>
    <row r="23" ht="15.75" customHeight="1">
      <c r="A23" s="19"/>
      <c r="B23" s="19"/>
      <c r="C23" s="25"/>
      <c r="D23" s="19"/>
      <c r="E23" s="19"/>
      <c r="F23" s="19"/>
      <c r="G23" s="19"/>
      <c r="H23" s="25"/>
      <c r="I23" s="19"/>
      <c r="J23" s="25"/>
      <c r="K23" s="19"/>
      <c r="L23" s="19"/>
      <c r="M23" s="19"/>
      <c r="N23" s="19"/>
      <c r="O23" s="25"/>
      <c r="P23" s="19"/>
      <c r="Q23" s="19"/>
      <c r="R23" s="19"/>
      <c r="S23" s="19"/>
      <c r="T23" s="19"/>
      <c r="U23" s="19"/>
      <c r="V23" s="19"/>
      <c r="W23" s="19"/>
      <c r="X23" s="19"/>
      <c r="Y23" s="19"/>
      <c r="Z23" s="19"/>
      <c r="AA23" s="19"/>
      <c r="AB23" s="19"/>
      <c r="AC23" s="19"/>
      <c r="AD23" s="19"/>
      <c r="AE23" s="19"/>
      <c r="AF23" s="19"/>
      <c r="AG23" s="19"/>
      <c r="AH23" s="19"/>
      <c r="AI23" s="19"/>
    </row>
    <row r="24" ht="15.75" customHeight="1">
      <c r="A24" s="19"/>
      <c r="B24" s="19"/>
      <c r="C24" s="25"/>
      <c r="D24" s="19"/>
      <c r="E24" s="19"/>
      <c r="F24" s="19"/>
      <c r="G24" s="19"/>
      <c r="H24" s="25"/>
      <c r="I24" s="19"/>
      <c r="J24" s="25"/>
      <c r="K24" s="19"/>
      <c r="L24" s="19"/>
      <c r="M24" s="19"/>
      <c r="N24" s="19"/>
      <c r="O24" s="25"/>
      <c r="P24" s="19"/>
      <c r="Q24" s="19"/>
      <c r="R24" s="19"/>
      <c r="S24" s="19"/>
      <c r="T24" s="19"/>
      <c r="U24" s="19"/>
      <c r="V24" s="19"/>
      <c r="W24" s="19"/>
      <c r="X24" s="19"/>
      <c r="Y24" s="19"/>
      <c r="Z24" s="19"/>
      <c r="AA24" s="19"/>
      <c r="AB24" s="19"/>
      <c r="AC24" s="19"/>
      <c r="AD24" s="19"/>
      <c r="AE24" s="19"/>
      <c r="AF24" s="19"/>
      <c r="AG24" s="19"/>
      <c r="AH24" s="19"/>
      <c r="AI24" s="19"/>
    </row>
    <row r="25" ht="15.75" customHeight="1">
      <c r="A25" s="19"/>
      <c r="B25" s="19"/>
      <c r="C25" s="25"/>
      <c r="D25" s="19"/>
      <c r="E25" s="19"/>
      <c r="F25" s="19"/>
      <c r="G25" s="19"/>
      <c r="H25" s="25"/>
      <c r="I25" s="19"/>
      <c r="J25" s="25"/>
      <c r="K25" s="19"/>
      <c r="L25" s="19"/>
      <c r="M25" s="19"/>
      <c r="N25" s="19"/>
      <c r="O25" s="25"/>
      <c r="P25" s="19"/>
      <c r="Q25" s="19"/>
      <c r="R25" s="19"/>
      <c r="S25" s="19"/>
      <c r="T25" s="19"/>
      <c r="U25" s="19"/>
      <c r="V25" s="19"/>
      <c r="W25" s="19"/>
      <c r="X25" s="19"/>
      <c r="Y25" s="19"/>
      <c r="Z25" s="19"/>
      <c r="AA25" s="19"/>
      <c r="AB25" s="19"/>
      <c r="AC25" s="19"/>
      <c r="AD25" s="19"/>
      <c r="AE25" s="19"/>
      <c r="AF25" s="19"/>
      <c r="AG25" s="19"/>
      <c r="AH25" s="19"/>
      <c r="AI25" s="19"/>
    </row>
    <row r="26" ht="15.75" customHeight="1">
      <c r="A26" s="19"/>
      <c r="B26" s="19"/>
      <c r="C26" s="25"/>
      <c r="D26" s="19"/>
      <c r="E26" s="19"/>
      <c r="F26" s="19"/>
      <c r="G26" s="19"/>
      <c r="H26" s="25"/>
      <c r="I26" s="19"/>
      <c r="J26" s="25"/>
      <c r="K26" s="19"/>
      <c r="L26" s="19"/>
      <c r="M26" s="19"/>
      <c r="N26" s="19"/>
      <c r="O26" s="25"/>
      <c r="P26" s="19"/>
      <c r="Q26" s="19"/>
      <c r="R26" s="19"/>
      <c r="S26" s="19"/>
      <c r="T26" s="19"/>
      <c r="U26" s="19"/>
      <c r="V26" s="19"/>
      <c r="W26" s="19"/>
      <c r="X26" s="19"/>
      <c r="Y26" s="19"/>
      <c r="Z26" s="19"/>
      <c r="AA26" s="19"/>
      <c r="AB26" s="19"/>
      <c r="AC26" s="19"/>
      <c r="AD26" s="19"/>
      <c r="AE26" s="19"/>
      <c r="AF26" s="19"/>
      <c r="AG26" s="19"/>
      <c r="AH26" s="19"/>
      <c r="AI26" s="19"/>
    </row>
    <row r="27" ht="15.75" customHeight="1">
      <c r="A27" s="19"/>
      <c r="B27" s="19"/>
      <c r="C27" s="25"/>
      <c r="D27" s="19"/>
      <c r="E27" s="19"/>
      <c r="F27" s="19"/>
      <c r="G27" s="19"/>
      <c r="H27" s="25"/>
      <c r="I27" s="19"/>
      <c r="J27" s="25"/>
      <c r="K27" s="19"/>
      <c r="L27" s="19"/>
      <c r="M27" s="19"/>
      <c r="N27" s="19"/>
      <c r="O27" s="25"/>
      <c r="P27" s="19"/>
      <c r="Q27" s="19"/>
      <c r="R27" s="19"/>
      <c r="S27" s="19"/>
      <c r="T27" s="19"/>
      <c r="U27" s="19"/>
      <c r="V27" s="19"/>
      <c r="W27" s="19"/>
      <c r="X27" s="19"/>
      <c r="Y27" s="19"/>
      <c r="Z27" s="19"/>
      <c r="AA27" s="19"/>
      <c r="AB27" s="19"/>
      <c r="AC27" s="19"/>
      <c r="AD27" s="19"/>
      <c r="AE27" s="19"/>
      <c r="AF27" s="19"/>
      <c r="AG27" s="19"/>
      <c r="AH27" s="19"/>
      <c r="AI27" s="19"/>
    </row>
    <row r="28" ht="15.75" customHeight="1">
      <c r="A28" s="19"/>
      <c r="B28" s="19"/>
      <c r="C28" s="25"/>
      <c r="D28" s="19"/>
      <c r="E28" s="19"/>
      <c r="F28" s="19"/>
      <c r="G28" s="19"/>
      <c r="H28" s="25"/>
      <c r="I28" s="19"/>
      <c r="J28" s="25"/>
      <c r="K28" s="19"/>
      <c r="L28" s="19"/>
      <c r="M28" s="19"/>
      <c r="N28" s="19"/>
      <c r="O28" s="25"/>
      <c r="P28" s="19"/>
      <c r="Q28" s="19"/>
      <c r="R28" s="19"/>
      <c r="S28" s="19"/>
      <c r="T28" s="19"/>
      <c r="U28" s="19"/>
      <c r="V28" s="19"/>
      <c r="W28" s="19"/>
      <c r="X28" s="19"/>
      <c r="Y28" s="19"/>
      <c r="Z28" s="19"/>
      <c r="AA28" s="19"/>
      <c r="AB28" s="19"/>
      <c r="AC28" s="19"/>
      <c r="AD28" s="19"/>
      <c r="AE28" s="19"/>
      <c r="AF28" s="19"/>
      <c r="AG28" s="19"/>
      <c r="AH28" s="19"/>
      <c r="AI28" s="19"/>
    </row>
    <row r="29" ht="15.75" customHeight="1">
      <c r="A29" s="19"/>
      <c r="B29" s="19"/>
      <c r="C29" s="25"/>
      <c r="D29" s="19"/>
      <c r="E29" s="19"/>
      <c r="F29" s="19"/>
      <c r="G29" s="19"/>
      <c r="H29" s="25"/>
      <c r="I29" s="19"/>
      <c r="J29" s="25"/>
      <c r="K29" s="19"/>
      <c r="L29" s="19"/>
      <c r="M29" s="19"/>
      <c r="N29" s="19"/>
      <c r="O29" s="25"/>
      <c r="P29" s="19"/>
      <c r="Q29" s="19"/>
      <c r="R29" s="19"/>
      <c r="S29" s="19"/>
      <c r="T29" s="19"/>
      <c r="U29" s="19"/>
      <c r="V29" s="19"/>
      <c r="W29" s="19"/>
      <c r="X29" s="19"/>
      <c r="Y29" s="19"/>
      <c r="Z29" s="19"/>
      <c r="AA29" s="19"/>
      <c r="AB29" s="19"/>
      <c r="AC29" s="19"/>
      <c r="AD29" s="19"/>
      <c r="AE29" s="19"/>
      <c r="AF29" s="19"/>
      <c r="AG29" s="19"/>
      <c r="AH29" s="19"/>
      <c r="AI29" s="19"/>
    </row>
    <row r="30" ht="15.75" customHeight="1">
      <c r="A30" s="19"/>
      <c r="B30" s="19"/>
      <c r="C30" s="25"/>
      <c r="D30" s="19"/>
      <c r="E30" s="19"/>
      <c r="F30" s="19"/>
      <c r="G30" s="19"/>
      <c r="H30" s="25"/>
      <c r="I30" s="19"/>
      <c r="J30" s="25"/>
      <c r="K30" s="19"/>
      <c r="L30" s="19"/>
      <c r="M30" s="19"/>
      <c r="N30" s="19"/>
      <c r="O30" s="25"/>
      <c r="P30" s="19"/>
      <c r="Q30" s="19"/>
      <c r="R30" s="19"/>
      <c r="S30" s="19"/>
      <c r="T30" s="19"/>
      <c r="U30" s="19"/>
      <c r="V30" s="19"/>
      <c r="W30" s="19"/>
      <c r="X30" s="19"/>
      <c r="Y30" s="19"/>
      <c r="Z30" s="19"/>
      <c r="AA30" s="19"/>
      <c r="AB30" s="19"/>
      <c r="AC30" s="19"/>
      <c r="AD30" s="19"/>
      <c r="AE30" s="19"/>
      <c r="AF30" s="19"/>
      <c r="AG30" s="19"/>
      <c r="AH30" s="19"/>
      <c r="AI30" s="19"/>
    </row>
    <row r="31" ht="15.75" customHeight="1">
      <c r="A31" s="19"/>
      <c r="B31" s="19"/>
      <c r="C31" s="25"/>
      <c r="D31" s="19"/>
      <c r="E31" s="19"/>
      <c r="F31" s="19"/>
      <c r="G31" s="19"/>
      <c r="H31" s="25"/>
      <c r="I31" s="19"/>
      <c r="J31" s="25"/>
      <c r="K31" s="19"/>
      <c r="L31" s="19"/>
      <c r="M31" s="19"/>
      <c r="N31" s="19"/>
      <c r="O31" s="25"/>
      <c r="P31" s="19"/>
      <c r="Q31" s="19"/>
      <c r="R31" s="19"/>
      <c r="S31" s="19"/>
      <c r="T31" s="19"/>
      <c r="U31" s="19"/>
      <c r="V31" s="19"/>
      <c r="W31" s="19"/>
      <c r="X31" s="19"/>
      <c r="Y31" s="19"/>
      <c r="Z31" s="19"/>
      <c r="AA31" s="19"/>
      <c r="AB31" s="19"/>
      <c r="AC31" s="19"/>
      <c r="AD31" s="19"/>
      <c r="AE31" s="19"/>
      <c r="AF31" s="19"/>
      <c r="AG31" s="19"/>
      <c r="AH31" s="19"/>
      <c r="AI31" s="19"/>
    </row>
    <row r="32" ht="15.75" customHeight="1">
      <c r="A32" s="19"/>
      <c r="B32" s="19"/>
      <c r="C32" s="25"/>
      <c r="D32" s="19"/>
      <c r="E32" s="19"/>
      <c r="F32" s="19"/>
      <c r="G32" s="19"/>
      <c r="H32" s="25"/>
      <c r="I32" s="19"/>
      <c r="J32" s="25"/>
      <c r="K32" s="19"/>
      <c r="L32" s="19"/>
      <c r="M32" s="19"/>
      <c r="N32" s="19"/>
      <c r="O32" s="25"/>
      <c r="P32" s="19"/>
      <c r="Q32" s="19"/>
      <c r="R32" s="19"/>
      <c r="S32" s="19"/>
      <c r="T32" s="19"/>
      <c r="U32" s="19"/>
      <c r="V32" s="19"/>
      <c r="W32" s="19"/>
      <c r="X32" s="19"/>
      <c r="Y32" s="19"/>
      <c r="Z32" s="19"/>
      <c r="AA32" s="19"/>
      <c r="AB32" s="19"/>
      <c r="AC32" s="19"/>
      <c r="AD32" s="19"/>
      <c r="AE32" s="19"/>
      <c r="AF32" s="19"/>
      <c r="AG32" s="19"/>
      <c r="AH32" s="19"/>
      <c r="AI32" s="19"/>
    </row>
    <row r="33" ht="15.75" customHeight="1">
      <c r="A33" s="19"/>
      <c r="B33" s="19"/>
      <c r="C33" s="25"/>
      <c r="D33" s="19"/>
      <c r="E33" s="19"/>
      <c r="F33" s="19"/>
      <c r="G33" s="19"/>
      <c r="H33" s="25"/>
      <c r="I33" s="19"/>
      <c r="J33" s="25"/>
      <c r="K33" s="19"/>
      <c r="L33" s="19"/>
      <c r="M33" s="19"/>
      <c r="N33" s="19"/>
      <c r="O33" s="25"/>
      <c r="P33" s="19"/>
      <c r="Q33" s="19"/>
      <c r="R33" s="19"/>
      <c r="S33" s="19"/>
      <c r="T33" s="19"/>
      <c r="U33" s="19"/>
      <c r="V33" s="19"/>
      <c r="W33" s="19"/>
      <c r="X33" s="19"/>
      <c r="Y33" s="19"/>
      <c r="Z33" s="19"/>
      <c r="AA33" s="19"/>
      <c r="AB33" s="19"/>
      <c r="AC33" s="19"/>
      <c r="AD33" s="19"/>
      <c r="AE33" s="19"/>
      <c r="AF33" s="19"/>
      <c r="AG33" s="19"/>
      <c r="AH33" s="19"/>
      <c r="AI33" s="19"/>
    </row>
    <row r="34" ht="15.75" customHeight="1">
      <c r="A34" s="19"/>
      <c r="B34" s="19"/>
      <c r="C34" s="25"/>
      <c r="D34" s="19"/>
      <c r="E34" s="19"/>
      <c r="F34" s="19"/>
      <c r="G34" s="19"/>
      <c r="H34" s="25"/>
      <c r="I34" s="19"/>
      <c r="J34" s="25"/>
      <c r="K34" s="19"/>
      <c r="L34" s="19"/>
      <c r="M34" s="19"/>
      <c r="N34" s="19"/>
      <c r="O34" s="25"/>
      <c r="P34" s="19"/>
      <c r="Q34" s="19"/>
      <c r="R34" s="19"/>
      <c r="S34" s="19"/>
      <c r="T34" s="19"/>
      <c r="U34" s="19"/>
      <c r="V34" s="19"/>
      <c r="W34" s="19"/>
      <c r="X34" s="19"/>
      <c r="Y34" s="19"/>
      <c r="Z34" s="19"/>
      <c r="AA34" s="19"/>
      <c r="AB34" s="19"/>
      <c r="AC34" s="19"/>
      <c r="AD34" s="19"/>
      <c r="AE34" s="19"/>
      <c r="AF34" s="19"/>
      <c r="AG34" s="19"/>
      <c r="AH34" s="19"/>
      <c r="AI34" s="19"/>
    </row>
    <row r="35" ht="15.75" customHeight="1">
      <c r="A35" s="19"/>
      <c r="B35" s="19"/>
      <c r="C35" s="25"/>
      <c r="D35" s="19"/>
      <c r="E35" s="19"/>
      <c r="F35" s="19"/>
      <c r="G35" s="19"/>
      <c r="H35" s="25"/>
      <c r="I35" s="19"/>
      <c r="J35" s="25"/>
      <c r="K35" s="19"/>
      <c r="L35" s="19"/>
      <c r="M35" s="19"/>
      <c r="N35" s="19"/>
      <c r="O35" s="25"/>
      <c r="P35" s="19"/>
      <c r="Q35" s="19"/>
      <c r="R35" s="19"/>
      <c r="S35" s="19"/>
      <c r="T35" s="19"/>
      <c r="U35" s="19"/>
      <c r="V35" s="19"/>
      <c r="W35" s="19"/>
      <c r="X35" s="19"/>
      <c r="Y35" s="19"/>
      <c r="Z35" s="19"/>
      <c r="AA35" s="19"/>
      <c r="AB35" s="19"/>
      <c r="AC35" s="19"/>
      <c r="AD35" s="19"/>
      <c r="AE35" s="19"/>
      <c r="AF35" s="19"/>
      <c r="AG35" s="19"/>
      <c r="AH35" s="19"/>
      <c r="AI35" s="19"/>
    </row>
    <row r="36" ht="15.75" customHeight="1">
      <c r="A36" s="19"/>
      <c r="B36" s="19"/>
      <c r="C36" s="25"/>
      <c r="D36" s="19"/>
      <c r="E36" s="19"/>
      <c r="F36" s="19"/>
      <c r="G36" s="19"/>
      <c r="H36" s="25"/>
      <c r="I36" s="19"/>
      <c r="J36" s="25"/>
      <c r="K36" s="19"/>
      <c r="L36" s="19"/>
      <c r="M36" s="19"/>
      <c r="N36" s="19"/>
      <c r="O36" s="25"/>
      <c r="P36" s="19"/>
      <c r="Q36" s="19"/>
      <c r="R36" s="19"/>
      <c r="S36" s="19"/>
      <c r="T36" s="19"/>
      <c r="U36" s="19"/>
      <c r="V36" s="19"/>
      <c r="W36" s="19"/>
      <c r="X36" s="19"/>
      <c r="Y36" s="19"/>
      <c r="Z36" s="19"/>
      <c r="AA36" s="19"/>
      <c r="AB36" s="19"/>
      <c r="AC36" s="19"/>
      <c r="AD36" s="19"/>
      <c r="AE36" s="19"/>
      <c r="AF36" s="19"/>
      <c r="AG36" s="19"/>
      <c r="AH36" s="19"/>
      <c r="AI36" s="19"/>
    </row>
    <row r="37" ht="15.75" customHeight="1">
      <c r="A37" s="19"/>
      <c r="B37" s="19"/>
      <c r="C37" s="25"/>
      <c r="D37" s="19"/>
      <c r="E37" s="19"/>
      <c r="F37" s="19"/>
      <c r="G37" s="19"/>
      <c r="H37" s="25"/>
      <c r="I37" s="19"/>
      <c r="J37" s="25"/>
      <c r="K37" s="19"/>
      <c r="L37" s="19"/>
      <c r="M37" s="19"/>
      <c r="N37" s="19"/>
      <c r="O37" s="25"/>
      <c r="P37" s="19"/>
      <c r="Q37" s="19"/>
      <c r="R37" s="19"/>
      <c r="S37" s="19"/>
      <c r="T37" s="19"/>
      <c r="U37" s="19"/>
      <c r="V37" s="19"/>
      <c r="W37" s="19"/>
      <c r="X37" s="19"/>
      <c r="Y37" s="19"/>
      <c r="Z37" s="19"/>
      <c r="AA37" s="19"/>
      <c r="AB37" s="19"/>
      <c r="AC37" s="19"/>
      <c r="AD37" s="19"/>
      <c r="AE37" s="19"/>
      <c r="AF37" s="19"/>
      <c r="AG37" s="19"/>
      <c r="AH37" s="19"/>
      <c r="AI37" s="19"/>
    </row>
    <row r="38" ht="15.75" customHeight="1">
      <c r="A38" s="19"/>
      <c r="B38" s="19"/>
      <c r="C38" s="25"/>
      <c r="D38" s="19"/>
      <c r="E38" s="19"/>
      <c r="F38" s="19"/>
      <c r="G38" s="19"/>
      <c r="H38" s="25"/>
      <c r="I38" s="19"/>
      <c r="J38" s="25"/>
      <c r="K38" s="19"/>
      <c r="L38" s="19"/>
      <c r="M38" s="19"/>
      <c r="N38" s="19"/>
      <c r="O38" s="25"/>
      <c r="P38" s="19"/>
      <c r="Q38" s="19"/>
      <c r="R38" s="19"/>
      <c r="S38" s="19"/>
      <c r="T38" s="19"/>
      <c r="U38" s="19"/>
      <c r="V38" s="19"/>
      <c r="W38" s="19"/>
      <c r="X38" s="19"/>
      <c r="Y38" s="19"/>
      <c r="Z38" s="19"/>
      <c r="AA38" s="19"/>
      <c r="AB38" s="19"/>
      <c r="AC38" s="19"/>
      <c r="AD38" s="19"/>
      <c r="AE38" s="19"/>
      <c r="AF38" s="19"/>
      <c r="AG38" s="19"/>
      <c r="AH38" s="19"/>
      <c r="AI38" s="19"/>
    </row>
    <row r="39" ht="15.75" customHeight="1">
      <c r="A39" s="19"/>
      <c r="B39" s="19"/>
      <c r="C39" s="25"/>
      <c r="D39" s="19"/>
      <c r="E39" s="19"/>
      <c r="F39" s="19"/>
      <c r="G39" s="19"/>
      <c r="H39" s="25"/>
      <c r="I39" s="19"/>
      <c r="J39" s="25"/>
      <c r="K39" s="19"/>
      <c r="L39" s="19"/>
      <c r="M39" s="19"/>
      <c r="N39" s="19"/>
      <c r="O39" s="25"/>
      <c r="P39" s="19"/>
      <c r="Q39" s="19"/>
      <c r="R39" s="19"/>
      <c r="S39" s="19"/>
      <c r="T39" s="19"/>
      <c r="U39" s="19"/>
      <c r="V39" s="19"/>
      <c r="W39" s="19"/>
      <c r="X39" s="19"/>
      <c r="Y39" s="19"/>
      <c r="Z39" s="19"/>
      <c r="AA39" s="19"/>
      <c r="AB39" s="19"/>
      <c r="AC39" s="19"/>
      <c r="AD39" s="19"/>
      <c r="AE39" s="19"/>
      <c r="AF39" s="19"/>
      <c r="AG39" s="19"/>
      <c r="AH39" s="19"/>
      <c r="AI39" s="19"/>
    </row>
    <row r="40" ht="15.75" customHeight="1">
      <c r="A40" s="19"/>
      <c r="B40" s="19"/>
      <c r="C40" s="25"/>
      <c r="D40" s="19"/>
      <c r="E40" s="19"/>
      <c r="F40" s="19"/>
      <c r="G40" s="19"/>
      <c r="H40" s="25"/>
      <c r="I40" s="19"/>
      <c r="J40" s="25"/>
      <c r="K40" s="19"/>
      <c r="L40" s="19"/>
      <c r="M40" s="19"/>
      <c r="N40" s="19"/>
      <c r="O40" s="25"/>
      <c r="P40" s="19"/>
      <c r="Q40" s="19"/>
      <c r="R40" s="19"/>
      <c r="S40" s="19"/>
      <c r="T40" s="19"/>
      <c r="U40" s="19"/>
      <c r="V40" s="19"/>
      <c r="W40" s="19"/>
      <c r="X40" s="19"/>
      <c r="Y40" s="19"/>
      <c r="Z40" s="19"/>
      <c r="AA40" s="19"/>
      <c r="AB40" s="19"/>
      <c r="AC40" s="19"/>
      <c r="AD40" s="19"/>
      <c r="AE40" s="19"/>
      <c r="AF40" s="19"/>
      <c r="AG40" s="19"/>
      <c r="AH40" s="19"/>
      <c r="AI40" s="19"/>
    </row>
    <row r="41" ht="15.75" customHeight="1">
      <c r="A41" s="19"/>
      <c r="B41" s="19"/>
      <c r="C41" s="25"/>
      <c r="D41" s="19"/>
      <c r="E41" s="19"/>
      <c r="F41" s="19"/>
      <c r="G41" s="19"/>
      <c r="H41" s="25"/>
      <c r="I41" s="19"/>
      <c r="J41" s="25"/>
      <c r="K41" s="19"/>
      <c r="L41" s="19"/>
      <c r="M41" s="19"/>
      <c r="N41" s="19"/>
      <c r="O41" s="25"/>
      <c r="P41" s="19"/>
      <c r="Q41" s="19"/>
      <c r="R41" s="19"/>
      <c r="S41" s="19"/>
      <c r="T41" s="19"/>
      <c r="U41" s="19"/>
      <c r="V41" s="19"/>
      <c r="W41" s="19"/>
      <c r="X41" s="19"/>
      <c r="Y41" s="19"/>
      <c r="Z41" s="19"/>
      <c r="AA41" s="19"/>
      <c r="AB41" s="19"/>
      <c r="AC41" s="19"/>
      <c r="AD41" s="19"/>
      <c r="AE41" s="19"/>
      <c r="AF41" s="19"/>
      <c r="AG41" s="19"/>
      <c r="AH41" s="19"/>
      <c r="AI41" s="19"/>
    </row>
    <row r="42" ht="15.75" customHeight="1">
      <c r="A42" s="19"/>
      <c r="B42" s="19"/>
      <c r="C42" s="25"/>
      <c r="D42" s="19"/>
      <c r="E42" s="19"/>
      <c r="F42" s="19"/>
      <c r="G42" s="19"/>
      <c r="H42" s="25"/>
      <c r="I42" s="19"/>
      <c r="J42" s="25"/>
      <c r="K42" s="19"/>
      <c r="L42" s="19"/>
      <c r="M42" s="19"/>
      <c r="N42" s="19"/>
      <c r="O42" s="25"/>
      <c r="P42" s="19"/>
      <c r="Q42" s="19"/>
      <c r="R42" s="19"/>
      <c r="S42" s="19"/>
      <c r="T42" s="19"/>
      <c r="U42" s="19"/>
      <c r="V42" s="19"/>
      <c r="W42" s="19"/>
      <c r="X42" s="19"/>
      <c r="Y42" s="19"/>
      <c r="Z42" s="19"/>
      <c r="AA42" s="19"/>
      <c r="AB42" s="19"/>
      <c r="AC42" s="19"/>
      <c r="AD42" s="19"/>
      <c r="AE42" s="19"/>
      <c r="AF42" s="19"/>
      <c r="AG42" s="19"/>
      <c r="AH42" s="19"/>
      <c r="AI42" s="19"/>
    </row>
    <row r="43" ht="15.75" customHeight="1">
      <c r="A43" s="19"/>
      <c r="B43" s="19"/>
      <c r="C43" s="25"/>
      <c r="D43" s="19"/>
      <c r="E43" s="19"/>
      <c r="F43" s="19"/>
      <c r="G43" s="19"/>
      <c r="H43" s="25"/>
      <c r="I43" s="19"/>
      <c r="J43" s="25"/>
      <c r="K43" s="19"/>
      <c r="L43" s="19"/>
      <c r="M43" s="19"/>
      <c r="N43" s="19"/>
      <c r="O43" s="25"/>
      <c r="P43" s="19"/>
      <c r="Q43" s="19"/>
      <c r="R43" s="19"/>
      <c r="S43" s="19"/>
      <c r="T43" s="19"/>
      <c r="U43" s="19"/>
      <c r="V43" s="19"/>
      <c r="W43" s="19"/>
      <c r="X43" s="19"/>
      <c r="Y43" s="19"/>
      <c r="Z43" s="19"/>
      <c r="AA43" s="19"/>
      <c r="AB43" s="19"/>
      <c r="AC43" s="19"/>
      <c r="AD43" s="19"/>
      <c r="AE43" s="19"/>
      <c r="AF43" s="19"/>
      <c r="AG43" s="19"/>
      <c r="AH43" s="19"/>
      <c r="AI43" s="19"/>
    </row>
    <row r="44" ht="15.75" customHeight="1">
      <c r="A44" s="19"/>
      <c r="B44" s="19"/>
      <c r="C44" s="25"/>
      <c r="D44" s="19"/>
      <c r="E44" s="19"/>
      <c r="F44" s="19"/>
      <c r="G44" s="19"/>
      <c r="H44" s="25"/>
      <c r="I44" s="19"/>
      <c r="J44" s="25"/>
      <c r="K44" s="19"/>
      <c r="L44" s="19"/>
      <c r="M44" s="19"/>
      <c r="N44" s="19"/>
      <c r="O44" s="25"/>
      <c r="P44" s="19"/>
      <c r="Q44" s="19"/>
      <c r="R44" s="19"/>
      <c r="S44" s="19"/>
      <c r="T44" s="19"/>
      <c r="U44" s="19"/>
      <c r="V44" s="19"/>
      <c r="W44" s="19"/>
      <c r="X44" s="19"/>
      <c r="Y44" s="19"/>
      <c r="Z44" s="19"/>
      <c r="AA44" s="19"/>
      <c r="AB44" s="19"/>
      <c r="AC44" s="19"/>
      <c r="AD44" s="19"/>
      <c r="AE44" s="19"/>
      <c r="AF44" s="19"/>
      <c r="AG44" s="19"/>
      <c r="AH44" s="19"/>
      <c r="AI44" s="19"/>
    </row>
    <row r="45" ht="15.75" customHeight="1">
      <c r="A45" s="19"/>
      <c r="B45" s="19"/>
      <c r="C45" s="25"/>
      <c r="D45" s="19"/>
      <c r="E45" s="19"/>
      <c r="F45" s="19"/>
      <c r="G45" s="19"/>
      <c r="H45" s="25"/>
      <c r="I45" s="19"/>
      <c r="J45" s="25"/>
      <c r="K45" s="19"/>
      <c r="L45" s="19"/>
      <c r="M45" s="19"/>
      <c r="N45" s="19"/>
      <c r="O45" s="25"/>
      <c r="P45" s="19"/>
      <c r="Q45" s="19"/>
      <c r="R45" s="19"/>
      <c r="S45" s="19"/>
      <c r="T45" s="19"/>
      <c r="U45" s="19"/>
      <c r="V45" s="19"/>
      <c r="W45" s="19"/>
      <c r="X45" s="19"/>
      <c r="Y45" s="19"/>
      <c r="Z45" s="19"/>
      <c r="AA45" s="19"/>
      <c r="AB45" s="19"/>
      <c r="AC45" s="19"/>
      <c r="AD45" s="19"/>
      <c r="AE45" s="19"/>
      <c r="AF45" s="19"/>
      <c r="AG45" s="19"/>
      <c r="AH45" s="19"/>
      <c r="AI45" s="19"/>
    </row>
    <row r="46" ht="15.75" customHeight="1">
      <c r="A46" s="19"/>
      <c r="B46" s="19"/>
      <c r="C46" s="25"/>
      <c r="D46" s="19"/>
      <c r="E46" s="19"/>
      <c r="F46" s="19"/>
      <c r="G46" s="19"/>
      <c r="H46" s="25"/>
      <c r="I46" s="19"/>
      <c r="J46" s="25"/>
      <c r="K46" s="19"/>
      <c r="L46" s="19"/>
      <c r="M46" s="19"/>
      <c r="N46" s="19"/>
      <c r="O46" s="25"/>
      <c r="P46" s="19"/>
      <c r="Q46" s="19"/>
      <c r="R46" s="19"/>
      <c r="S46" s="19"/>
      <c r="T46" s="19"/>
      <c r="U46" s="19"/>
      <c r="V46" s="19"/>
      <c r="W46" s="19"/>
      <c r="X46" s="19"/>
      <c r="Y46" s="19"/>
      <c r="Z46" s="19"/>
      <c r="AA46" s="19"/>
      <c r="AB46" s="19"/>
      <c r="AC46" s="19"/>
      <c r="AD46" s="19"/>
      <c r="AE46" s="19"/>
      <c r="AF46" s="19"/>
      <c r="AG46" s="19"/>
      <c r="AH46" s="19"/>
      <c r="AI46" s="19"/>
    </row>
    <row r="47" ht="15.75" customHeight="1">
      <c r="A47" s="19"/>
      <c r="B47" s="19"/>
      <c r="C47" s="25"/>
      <c r="D47" s="19"/>
      <c r="E47" s="19"/>
      <c r="F47" s="19"/>
      <c r="G47" s="19"/>
      <c r="H47" s="25"/>
      <c r="I47" s="19"/>
      <c r="J47" s="25"/>
      <c r="K47" s="19"/>
      <c r="L47" s="19"/>
      <c r="M47" s="19"/>
      <c r="N47" s="19"/>
      <c r="O47" s="25"/>
      <c r="P47" s="19"/>
      <c r="Q47" s="19"/>
      <c r="R47" s="19"/>
      <c r="S47" s="19"/>
      <c r="T47" s="19"/>
      <c r="U47" s="19"/>
      <c r="V47" s="19"/>
      <c r="W47" s="19"/>
      <c r="X47" s="19"/>
      <c r="Y47" s="19"/>
      <c r="Z47" s="19"/>
      <c r="AA47" s="19"/>
      <c r="AB47" s="19"/>
      <c r="AC47" s="19"/>
      <c r="AD47" s="19"/>
      <c r="AE47" s="19"/>
      <c r="AF47" s="19"/>
      <c r="AG47" s="19"/>
      <c r="AH47" s="19"/>
      <c r="AI47" s="19"/>
    </row>
    <row r="48" ht="15.75" customHeight="1">
      <c r="A48" s="19"/>
      <c r="B48" s="19"/>
      <c r="C48" s="25"/>
      <c r="D48" s="19"/>
      <c r="E48" s="19"/>
      <c r="F48" s="19"/>
      <c r="G48" s="19"/>
      <c r="H48" s="25"/>
      <c r="I48" s="19"/>
      <c r="J48" s="25"/>
      <c r="K48" s="19"/>
      <c r="L48" s="19"/>
      <c r="M48" s="19"/>
      <c r="N48" s="19"/>
      <c r="O48" s="25"/>
      <c r="P48" s="19"/>
      <c r="Q48" s="19"/>
      <c r="R48" s="19"/>
      <c r="S48" s="19"/>
      <c r="T48" s="19"/>
      <c r="U48" s="19"/>
      <c r="V48" s="19"/>
      <c r="W48" s="19"/>
      <c r="X48" s="19"/>
      <c r="Y48" s="19"/>
      <c r="Z48" s="19"/>
      <c r="AA48" s="19"/>
      <c r="AB48" s="19"/>
      <c r="AC48" s="19"/>
      <c r="AD48" s="19"/>
      <c r="AE48" s="19"/>
      <c r="AF48" s="19"/>
      <c r="AG48" s="19"/>
      <c r="AH48" s="19"/>
      <c r="AI48" s="19"/>
    </row>
    <row r="49" ht="15.75" customHeight="1">
      <c r="A49" s="19"/>
      <c r="B49" s="19"/>
      <c r="C49" s="25"/>
      <c r="D49" s="19"/>
      <c r="E49" s="19"/>
      <c r="F49" s="19"/>
      <c r="G49" s="19"/>
      <c r="H49" s="25"/>
      <c r="I49" s="19"/>
      <c r="J49" s="25"/>
      <c r="K49" s="19"/>
      <c r="L49" s="19"/>
      <c r="M49" s="19"/>
      <c r="N49" s="19"/>
      <c r="O49" s="25"/>
      <c r="P49" s="19"/>
      <c r="Q49" s="19"/>
      <c r="R49" s="19"/>
      <c r="S49" s="19"/>
      <c r="T49" s="19"/>
      <c r="U49" s="19"/>
      <c r="V49" s="19"/>
      <c r="W49" s="19"/>
      <c r="X49" s="19"/>
      <c r="Y49" s="19"/>
      <c r="Z49" s="19"/>
      <c r="AA49" s="19"/>
      <c r="AB49" s="19"/>
      <c r="AC49" s="19"/>
      <c r="AD49" s="19"/>
      <c r="AE49" s="19"/>
      <c r="AF49" s="19"/>
      <c r="AG49" s="19"/>
      <c r="AH49" s="19"/>
      <c r="AI49" s="19"/>
    </row>
    <row r="50" ht="15.75" customHeight="1">
      <c r="A50" s="19"/>
      <c r="B50" s="19"/>
      <c r="C50" s="25"/>
      <c r="D50" s="19"/>
      <c r="E50" s="19"/>
      <c r="F50" s="19"/>
      <c r="G50" s="19"/>
      <c r="H50" s="25"/>
      <c r="I50" s="19"/>
      <c r="J50" s="25"/>
      <c r="K50" s="19"/>
      <c r="L50" s="19"/>
      <c r="M50" s="19"/>
      <c r="N50" s="19"/>
      <c r="O50" s="25"/>
      <c r="P50" s="19"/>
      <c r="Q50" s="19"/>
      <c r="R50" s="19"/>
      <c r="S50" s="19"/>
      <c r="T50" s="19"/>
      <c r="U50" s="19"/>
      <c r="V50" s="19"/>
      <c r="W50" s="19"/>
      <c r="X50" s="19"/>
      <c r="Y50" s="19"/>
      <c r="Z50" s="19"/>
      <c r="AA50" s="19"/>
      <c r="AB50" s="19"/>
      <c r="AC50" s="19"/>
      <c r="AD50" s="19"/>
      <c r="AE50" s="19"/>
      <c r="AF50" s="19"/>
      <c r="AG50" s="19"/>
      <c r="AH50" s="19"/>
      <c r="AI50" s="19"/>
    </row>
    <row r="51" ht="15.75" customHeight="1">
      <c r="A51" s="19"/>
      <c r="B51" s="19"/>
      <c r="C51" s="25"/>
      <c r="D51" s="19"/>
      <c r="E51" s="19"/>
      <c r="F51" s="19"/>
      <c r="G51" s="19"/>
      <c r="H51" s="25"/>
      <c r="I51" s="19"/>
      <c r="J51" s="25"/>
      <c r="K51" s="19"/>
      <c r="L51" s="19"/>
      <c r="M51" s="19"/>
      <c r="N51" s="19"/>
      <c r="O51" s="25"/>
      <c r="P51" s="19"/>
      <c r="Q51" s="19"/>
      <c r="R51" s="19"/>
      <c r="S51" s="19"/>
      <c r="T51" s="19"/>
      <c r="U51" s="19"/>
      <c r="V51" s="19"/>
      <c r="W51" s="19"/>
      <c r="X51" s="19"/>
      <c r="Y51" s="19"/>
      <c r="Z51" s="19"/>
      <c r="AA51" s="19"/>
      <c r="AB51" s="19"/>
      <c r="AC51" s="19"/>
      <c r="AD51" s="19"/>
      <c r="AE51" s="19"/>
      <c r="AF51" s="19"/>
      <c r="AG51" s="19"/>
      <c r="AH51" s="19"/>
      <c r="AI51" s="19"/>
    </row>
    <row r="52" ht="15.75" customHeight="1">
      <c r="A52" s="19"/>
      <c r="B52" s="19"/>
      <c r="C52" s="25"/>
      <c r="D52" s="19"/>
      <c r="E52" s="19"/>
      <c r="F52" s="19"/>
      <c r="G52" s="19"/>
      <c r="H52" s="25"/>
      <c r="I52" s="19"/>
      <c r="J52" s="25"/>
      <c r="K52" s="19"/>
      <c r="L52" s="19"/>
      <c r="M52" s="19"/>
      <c r="N52" s="19"/>
      <c r="O52" s="25"/>
      <c r="P52" s="19"/>
      <c r="Q52" s="19"/>
      <c r="R52" s="19"/>
      <c r="S52" s="19"/>
      <c r="T52" s="19"/>
      <c r="U52" s="19"/>
      <c r="V52" s="19"/>
      <c r="W52" s="19"/>
      <c r="X52" s="19"/>
      <c r="Y52" s="19"/>
      <c r="Z52" s="19"/>
      <c r="AA52" s="19"/>
      <c r="AB52" s="19"/>
      <c r="AC52" s="19"/>
      <c r="AD52" s="19"/>
      <c r="AE52" s="19"/>
      <c r="AF52" s="19"/>
      <c r="AG52" s="19"/>
      <c r="AH52" s="19"/>
      <c r="AI52" s="19"/>
    </row>
    <row r="53" ht="15.75" customHeight="1">
      <c r="A53" s="19"/>
      <c r="B53" s="19"/>
      <c r="C53" s="25"/>
      <c r="D53" s="19"/>
      <c r="E53" s="19"/>
      <c r="F53" s="19"/>
      <c r="G53" s="19"/>
      <c r="H53" s="25"/>
      <c r="I53" s="19"/>
      <c r="J53" s="25"/>
      <c r="K53" s="19"/>
      <c r="L53" s="19"/>
      <c r="M53" s="19"/>
      <c r="N53" s="19"/>
      <c r="O53" s="25"/>
      <c r="P53" s="19"/>
      <c r="Q53" s="19"/>
      <c r="R53" s="19"/>
      <c r="S53" s="19"/>
      <c r="T53" s="19"/>
      <c r="U53" s="19"/>
      <c r="V53" s="19"/>
      <c r="W53" s="19"/>
      <c r="X53" s="19"/>
      <c r="Y53" s="19"/>
      <c r="Z53" s="19"/>
      <c r="AA53" s="19"/>
      <c r="AB53" s="19"/>
      <c r="AC53" s="19"/>
      <c r="AD53" s="19"/>
      <c r="AE53" s="19"/>
      <c r="AF53" s="19"/>
      <c r="AG53" s="19"/>
      <c r="AH53" s="19"/>
      <c r="AI53" s="19"/>
    </row>
    <row r="54" ht="15.75" customHeight="1">
      <c r="A54" s="19"/>
      <c r="B54" s="19"/>
      <c r="C54" s="25"/>
      <c r="D54" s="19"/>
      <c r="E54" s="19"/>
      <c r="F54" s="19"/>
      <c r="G54" s="19"/>
      <c r="H54" s="25"/>
      <c r="I54" s="19"/>
      <c r="J54" s="25"/>
      <c r="K54" s="19"/>
      <c r="L54" s="19"/>
      <c r="M54" s="19"/>
      <c r="N54" s="19"/>
      <c r="O54" s="25"/>
      <c r="P54" s="19"/>
      <c r="Q54" s="19"/>
      <c r="R54" s="19"/>
      <c r="S54" s="19"/>
      <c r="T54" s="19"/>
      <c r="U54" s="19"/>
      <c r="V54" s="19"/>
      <c r="W54" s="19"/>
      <c r="X54" s="19"/>
      <c r="Y54" s="19"/>
      <c r="Z54" s="19"/>
      <c r="AA54" s="19"/>
      <c r="AB54" s="19"/>
      <c r="AC54" s="19"/>
      <c r="AD54" s="19"/>
      <c r="AE54" s="19"/>
      <c r="AF54" s="19"/>
      <c r="AG54" s="19"/>
      <c r="AH54" s="19"/>
      <c r="AI54" s="19"/>
    </row>
    <row r="55" ht="15.75" customHeight="1">
      <c r="A55" s="19"/>
      <c r="B55" s="19"/>
      <c r="C55" s="25"/>
      <c r="D55" s="19"/>
      <c r="E55" s="19"/>
      <c r="F55" s="19"/>
      <c r="G55" s="19"/>
      <c r="H55" s="25"/>
      <c r="I55" s="19"/>
      <c r="J55" s="25"/>
      <c r="K55" s="19"/>
      <c r="L55" s="19"/>
      <c r="M55" s="19"/>
      <c r="N55" s="19"/>
      <c r="O55" s="25"/>
      <c r="P55" s="19"/>
      <c r="Q55" s="19"/>
      <c r="R55" s="19"/>
      <c r="S55" s="19"/>
      <c r="T55" s="19"/>
      <c r="U55" s="19"/>
      <c r="V55" s="19"/>
      <c r="W55" s="19"/>
      <c r="X55" s="19"/>
      <c r="Y55" s="19"/>
      <c r="Z55" s="19"/>
      <c r="AA55" s="19"/>
      <c r="AB55" s="19"/>
      <c r="AC55" s="19"/>
      <c r="AD55" s="19"/>
      <c r="AE55" s="19"/>
      <c r="AF55" s="19"/>
      <c r="AG55" s="19"/>
      <c r="AH55" s="19"/>
      <c r="AI55" s="19"/>
    </row>
    <row r="56" ht="15.75" customHeight="1">
      <c r="A56" s="19"/>
      <c r="B56" s="19"/>
      <c r="C56" s="25"/>
      <c r="D56" s="19"/>
      <c r="E56" s="19"/>
      <c r="F56" s="19"/>
      <c r="G56" s="19"/>
      <c r="H56" s="25"/>
      <c r="I56" s="19"/>
      <c r="J56" s="25"/>
      <c r="K56" s="19"/>
      <c r="L56" s="19"/>
      <c r="M56" s="19"/>
      <c r="N56" s="19"/>
      <c r="O56" s="25"/>
      <c r="P56" s="19"/>
      <c r="Q56" s="19"/>
      <c r="R56" s="19"/>
      <c r="S56" s="19"/>
      <c r="T56" s="19"/>
      <c r="U56" s="19"/>
      <c r="V56" s="19"/>
      <c r="W56" s="19"/>
      <c r="X56" s="19"/>
      <c r="Y56" s="19"/>
      <c r="Z56" s="19"/>
      <c r="AA56" s="19"/>
      <c r="AB56" s="19"/>
      <c r="AC56" s="19"/>
      <c r="AD56" s="19"/>
      <c r="AE56" s="19"/>
      <c r="AF56" s="19"/>
      <c r="AG56" s="19"/>
      <c r="AH56" s="19"/>
      <c r="AI56" s="19"/>
    </row>
    <row r="57" ht="15.75" customHeight="1">
      <c r="A57" s="19"/>
      <c r="B57" s="19"/>
      <c r="C57" s="25"/>
      <c r="D57" s="19"/>
      <c r="E57" s="19"/>
      <c r="F57" s="19"/>
      <c r="G57" s="19"/>
      <c r="H57" s="25"/>
      <c r="I57" s="19"/>
      <c r="J57" s="25"/>
      <c r="K57" s="19"/>
      <c r="L57" s="19"/>
      <c r="M57" s="19"/>
      <c r="N57" s="19"/>
      <c r="O57" s="25"/>
      <c r="P57" s="19"/>
      <c r="Q57" s="19"/>
      <c r="R57" s="19"/>
      <c r="S57" s="19"/>
      <c r="T57" s="19"/>
      <c r="U57" s="19"/>
      <c r="V57" s="19"/>
      <c r="W57" s="19"/>
      <c r="X57" s="19"/>
      <c r="Y57" s="19"/>
      <c r="Z57" s="19"/>
      <c r="AA57" s="19"/>
      <c r="AB57" s="19"/>
      <c r="AC57" s="19"/>
      <c r="AD57" s="19"/>
      <c r="AE57" s="19"/>
      <c r="AF57" s="19"/>
      <c r="AG57" s="19"/>
      <c r="AH57" s="19"/>
      <c r="AI57" s="19"/>
    </row>
    <row r="58" ht="15.75" customHeight="1">
      <c r="A58" s="19"/>
      <c r="B58" s="19"/>
      <c r="C58" s="25"/>
      <c r="D58" s="19"/>
      <c r="E58" s="19"/>
      <c r="F58" s="19"/>
      <c r="G58" s="19"/>
      <c r="H58" s="25"/>
      <c r="I58" s="19"/>
      <c r="J58" s="25"/>
      <c r="K58" s="19"/>
      <c r="L58" s="19"/>
      <c r="M58" s="19"/>
      <c r="N58" s="19"/>
      <c r="O58" s="25"/>
      <c r="P58" s="19"/>
      <c r="Q58" s="19"/>
      <c r="R58" s="19"/>
      <c r="S58" s="19"/>
      <c r="T58" s="19"/>
      <c r="U58" s="19"/>
      <c r="V58" s="19"/>
      <c r="W58" s="19"/>
      <c r="X58" s="19"/>
      <c r="Y58" s="19"/>
      <c r="Z58" s="19"/>
      <c r="AA58" s="19"/>
      <c r="AB58" s="19"/>
      <c r="AC58" s="19"/>
      <c r="AD58" s="19"/>
      <c r="AE58" s="19"/>
      <c r="AF58" s="19"/>
      <c r="AG58" s="19"/>
      <c r="AH58" s="19"/>
      <c r="AI58" s="19"/>
    </row>
    <row r="59" ht="15.75" customHeight="1">
      <c r="A59" s="19"/>
      <c r="B59" s="19"/>
      <c r="C59" s="25"/>
      <c r="D59" s="19"/>
      <c r="E59" s="19"/>
      <c r="F59" s="19"/>
      <c r="G59" s="19"/>
      <c r="H59" s="25"/>
      <c r="I59" s="19"/>
      <c r="J59" s="25"/>
      <c r="K59" s="19"/>
      <c r="L59" s="19"/>
      <c r="M59" s="19"/>
      <c r="N59" s="19"/>
      <c r="O59" s="25"/>
      <c r="P59" s="19"/>
      <c r="Q59" s="19"/>
      <c r="R59" s="19"/>
      <c r="S59" s="19"/>
      <c r="T59" s="19"/>
      <c r="U59" s="19"/>
      <c r="V59" s="19"/>
      <c r="W59" s="19"/>
      <c r="X59" s="19"/>
      <c r="Y59" s="19"/>
      <c r="Z59" s="19"/>
      <c r="AA59" s="19"/>
      <c r="AB59" s="19"/>
      <c r="AC59" s="19"/>
      <c r="AD59" s="19"/>
      <c r="AE59" s="19"/>
      <c r="AF59" s="19"/>
      <c r="AG59" s="19"/>
      <c r="AH59" s="19"/>
      <c r="AI59" s="19"/>
    </row>
    <row r="60" ht="15.75" customHeight="1">
      <c r="A60" s="19"/>
      <c r="B60" s="19"/>
      <c r="C60" s="25"/>
      <c r="D60" s="19"/>
      <c r="E60" s="19"/>
      <c r="F60" s="19"/>
      <c r="G60" s="19"/>
      <c r="H60" s="25"/>
      <c r="I60" s="19"/>
      <c r="J60" s="25"/>
      <c r="K60" s="19"/>
      <c r="L60" s="19"/>
      <c r="M60" s="19"/>
      <c r="N60" s="19"/>
      <c r="O60" s="25"/>
      <c r="P60" s="19"/>
      <c r="Q60" s="19"/>
      <c r="R60" s="19"/>
      <c r="S60" s="19"/>
      <c r="T60" s="19"/>
      <c r="U60" s="19"/>
      <c r="V60" s="19"/>
      <c r="W60" s="19"/>
      <c r="X60" s="19"/>
      <c r="Y60" s="19"/>
      <c r="Z60" s="19"/>
      <c r="AA60" s="19"/>
      <c r="AB60" s="19"/>
      <c r="AC60" s="19"/>
      <c r="AD60" s="19"/>
      <c r="AE60" s="19"/>
      <c r="AF60" s="19"/>
      <c r="AG60" s="19"/>
      <c r="AH60" s="19"/>
      <c r="AI60" s="19"/>
    </row>
    <row r="61" ht="15.75" customHeight="1">
      <c r="A61" s="19"/>
      <c r="B61" s="19"/>
      <c r="C61" s="25"/>
      <c r="D61" s="19"/>
      <c r="E61" s="19"/>
      <c r="F61" s="19"/>
      <c r="G61" s="19"/>
      <c r="H61" s="25"/>
      <c r="I61" s="19"/>
      <c r="J61" s="25"/>
      <c r="K61" s="19"/>
      <c r="L61" s="19"/>
      <c r="M61" s="19"/>
      <c r="N61" s="19"/>
      <c r="O61" s="25"/>
      <c r="P61" s="19"/>
      <c r="Q61" s="19"/>
      <c r="R61" s="19"/>
      <c r="S61" s="19"/>
      <c r="T61" s="19"/>
      <c r="U61" s="19"/>
      <c r="V61" s="19"/>
      <c r="W61" s="19"/>
      <c r="X61" s="19"/>
      <c r="Y61" s="19"/>
      <c r="Z61" s="19"/>
      <c r="AA61" s="19"/>
      <c r="AB61" s="19"/>
      <c r="AC61" s="19"/>
      <c r="AD61" s="19"/>
      <c r="AE61" s="19"/>
      <c r="AF61" s="19"/>
      <c r="AG61" s="19"/>
      <c r="AH61" s="19"/>
      <c r="AI61" s="19"/>
    </row>
    <row r="62" ht="15.75" customHeight="1">
      <c r="A62" s="19"/>
      <c r="B62" s="19"/>
      <c r="C62" s="25"/>
      <c r="D62" s="19"/>
      <c r="E62" s="19"/>
      <c r="F62" s="19"/>
      <c r="G62" s="19"/>
      <c r="H62" s="25"/>
      <c r="I62" s="19"/>
      <c r="J62" s="25"/>
      <c r="K62" s="19"/>
      <c r="L62" s="19"/>
      <c r="M62" s="19"/>
      <c r="N62" s="19"/>
      <c r="O62" s="25"/>
      <c r="P62" s="19"/>
      <c r="Q62" s="19"/>
      <c r="R62" s="19"/>
      <c r="S62" s="19"/>
      <c r="T62" s="19"/>
      <c r="U62" s="19"/>
      <c r="V62" s="19"/>
      <c r="W62" s="19"/>
      <c r="X62" s="19"/>
      <c r="Y62" s="19"/>
      <c r="Z62" s="19"/>
      <c r="AA62" s="19"/>
      <c r="AB62" s="19"/>
      <c r="AC62" s="19"/>
      <c r="AD62" s="19"/>
      <c r="AE62" s="19"/>
      <c r="AF62" s="19"/>
      <c r="AG62" s="19"/>
      <c r="AH62" s="19"/>
      <c r="AI62" s="19"/>
    </row>
    <row r="63" ht="15.75" customHeight="1">
      <c r="A63" s="19"/>
      <c r="B63" s="19"/>
      <c r="C63" s="25"/>
      <c r="D63" s="19"/>
      <c r="E63" s="19"/>
      <c r="F63" s="19"/>
      <c r="G63" s="19"/>
      <c r="H63" s="25"/>
      <c r="I63" s="19"/>
      <c r="J63" s="25"/>
      <c r="K63" s="19"/>
      <c r="L63" s="19"/>
      <c r="M63" s="19"/>
      <c r="N63" s="19"/>
      <c r="O63" s="25"/>
      <c r="P63" s="19"/>
      <c r="Q63" s="19"/>
      <c r="R63" s="19"/>
      <c r="S63" s="19"/>
      <c r="T63" s="19"/>
      <c r="U63" s="19"/>
      <c r="V63" s="19"/>
      <c r="W63" s="19"/>
      <c r="X63" s="19"/>
      <c r="Y63" s="19"/>
      <c r="Z63" s="19"/>
      <c r="AA63" s="19"/>
      <c r="AB63" s="19"/>
      <c r="AC63" s="19"/>
      <c r="AD63" s="19"/>
      <c r="AE63" s="19"/>
      <c r="AF63" s="19"/>
      <c r="AG63" s="19"/>
      <c r="AH63" s="19"/>
      <c r="AI63" s="19"/>
    </row>
    <row r="64" ht="15.75" customHeight="1">
      <c r="A64" s="19"/>
      <c r="B64" s="19"/>
      <c r="C64" s="25"/>
      <c r="D64" s="19"/>
      <c r="E64" s="19"/>
      <c r="F64" s="19"/>
      <c r="G64" s="19"/>
      <c r="H64" s="25"/>
      <c r="I64" s="19"/>
      <c r="J64" s="25"/>
      <c r="K64" s="19"/>
      <c r="L64" s="19"/>
      <c r="M64" s="19"/>
      <c r="N64" s="19"/>
      <c r="O64" s="25"/>
      <c r="P64" s="19"/>
      <c r="Q64" s="19"/>
      <c r="R64" s="19"/>
      <c r="S64" s="19"/>
      <c r="T64" s="19"/>
      <c r="U64" s="19"/>
      <c r="V64" s="19"/>
      <c r="W64" s="19"/>
      <c r="X64" s="19"/>
      <c r="Y64" s="19"/>
      <c r="Z64" s="19"/>
      <c r="AA64" s="19"/>
      <c r="AB64" s="19"/>
      <c r="AC64" s="19"/>
      <c r="AD64" s="19"/>
      <c r="AE64" s="19"/>
      <c r="AF64" s="19"/>
      <c r="AG64" s="19"/>
      <c r="AH64" s="19"/>
      <c r="AI64" s="19"/>
    </row>
    <row r="65" ht="15.75" customHeight="1">
      <c r="A65" s="19"/>
      <c r="B65" s="19"/>
      <c r="C65" s="25"/>
      <c r="D65" s="19"/>
      <c r="E65" s="19"/>
      <c r="F65" s="19"/>
      <c r="G65" s="19"/>
      <c r="H65" s="25"/>
      <c r="I65" s="19"/>
      <c r="J65" s="25"/>
      <c r="K65" s="19"/>
      <c r="L65" s="19"/>
      <c r="M65" s="19"/>
      <c r="N65" s="19"/>
      <c r="O65" s="25"/>
      <c r="P65" s="19"/>
      <c r="Q65" s="19"/>
      <c r="R65" s="19"/>
      <c r="S65" s="19"/>
      <c r="T65" s="19"/>
      <c r="U65" s="19"/>
      <c r="V65" s="19"/>
      <c r="W65" s="19"/>
      <c r="X65" s="19"/>
      <c r="Y65" s="19"/>
      <c r="Z65" s="19"/>
      <c r="AA65" s="19"/>
      <c r="AB65" s="19"/>
      <c r="AC65" s="19"/>
      <c r="AD65" s="19"/>
      <c r="AE65" s="19"/>
      <c r="AF65" s="19"/>
      <c r="AG65" s="19"/>
      <c r="AH65" s="19"/>
      <c r="AI65" s="19"/>
    </row>
    <row r="66" ht="15.75" customHeight="1">
      <c r="A66" s="19"/>
      <c r="B66" s="19"/>
      <c r="C66" s="25"/>
      <c r="D66" s="19"/>
      <c r="E66" s="19"/>
      <c r="F66" s="19"/>
      <c r="G66" s="19"/>
      <c r="H66" s="25"/>
      <c r="I66" s="19"/>
      <c r="J66" s="25"/>
      <c r="K66" s="19"/>
      <c r="L66" s="19"/>
      <c r="M66" s="19"/>
      <c r="N66" s="19"/>
      <c r="O66" s="25"/>
      <c r="P66" s="19"/>
      <c r="Q66" s="19"/>
      <c r="R66" s="19"/>
      <c r="S66" s="19"/>
      <c r="T66" s="19"/>
      <c r="U66" s="19"/>
      <c r="V66" s="19"/>
      <c r="W66" s="19"/>
      <c r="X66" s="19"/>
      <c r="Y66" s="19"/>
      <c r="Z66" s="19"/>
      <c r="AA66" s="19"/>
      <c r="AB66" s="19"/>
      <c r="AC66" s="19"/>
      <c r="AD66" s="19"/>
      <c r="AE66" s="19"/>
      <c r="AF66" s="19"/>
      <c r="AG66" s="19"/>
      <c r="AH66" s="19"/>
      <c r="AI66" s="19"/>
    </row>
    <row r="67" ht="15.75" customHeight="1">
      <c r="A67" s="19"/>
      <c r="B67" s="19"/>
      <c r="C67" s="25"/>
      <c r="D67" s="19"/>
      <c r="E67" s="19"/>
      <c r="F67" s="19"/>
      <c r="G67" s="19"/>
      <c r="H67" s="25"/>
      <c r="I67" s="19"/>
      <c r="J67" s="25"/>
      <c r="K67" s="19"/>
      <c r="L67" s="19"/>
      <c r="M67" s="19"/>
      <c r="N67" s="19"/>
      <c r="O67" s="25"/>
      <c r="P67" s="19"/>
      <c r="Q67" s="19"/>
      <c r="R67" s="19"/>
      <c r="S67" s="19"/>
      <c r="T67" s="19"/>
      <c r="U67" s="19"/>
      <c r="V67" s="19"/>
      <c r="W67" s="19"/>
      <c r="X67" s="19"/>
      <c r="Y67" s="19"/>
      <c r="Z67" s="19"/>
      <c r="AA67" s="19"/>
      <c r="AB67" s="19"/>
      <c r="AC67" s="19"/>
      <c r="AD67" s="19"/>
      <c r="AE67" s="19"/>
      <c r="AF67" s="19"/>
      <c r="AG67" s="19"/>
      <c r="AH67" s="19"/>
      <c r="AI67" s="19"/>
    </row>
    <row r="68" ht="15.75" customHeight="1">
      <c r="A68" s="19"/>
      <c r="B68" s="19"/>
      <c r="C68" s="25"/>
      <c r="D68" s="19"/>
      <c r="E68" s="19"/>
      <c r="F68" s="19"/>
      <c r="G68" s="19"/>
      <c r="H68" s="25"/>
      <c r="I68" s="19"/>
      <c r="J68" s="25"/>
      <c r="K68" s="19"/>
      <c r="L68" s="19"/>
      <c r="M68" s="19"/>
      <c r="N68" s="19"/>
      <c r="O68" s="25"/>
      <c r="P68" s="19"/>
      <c r="Q68" s="19"/>
      <c r="R68" s="19"/>
      <c r="S68" s="19"/>
      <c r="T68" s="19"/>
      <c r="U68" s="19"/>
      <c r="V68" s="19"/>
      <c r="W68" s="19"/>
      <c r="X68" s="19"/>
      <c r="Y68" s="19"/>
      <c r="Z68" s="19"/>
      <c r="AA68" s="19"/>
      <c r="AB68" s="19"/>
      <c r="AC68" s="19"/>
      <c r="AD68" s="19"/>
      <c r="AE68" s="19"/>
      <c r="AF68" s="19"/>
      <c r="AG68" s="19"/>
      <c r="AH68" s="19"/>
      <c r="AI68" s="19"/>
    </row>
    <row r="69" ht="15.75" customHeight="1">
      <c r="A69" s="19"/>
      <c r="B69" s="19"/>
      <c r="C69" s="25"/>
      <c r="D69" s="19"/>
      <c r="E69" s="19"/>
      <c r="F69" s="19"/>
      <c r="G69" s="19"/>
      <c r="H69" s="25"/>
      <c r="I69" s="19"/>
      <c r="J69" s="25"/>
      <c r="K69" s="19"/>
      <c r="L69" s="19"/>
      <c r="M69" s="19"/>
      <c r="N69" s="19"/>
      <c r="O69" s="25"/>
      <c r="P69" s="19"/>
      <c r="Q69" s="19"/>
      <c r="R69" s="19"/>
      <c r="S69" s="19"/>
      <c r="T69" s="19"/>
      <c r="U69" s="19"/>
      <c r="V69" s="19"/>
      <c r="W69" s="19"/>
      <c r="X69" s="19"/>
      <c r="Y69" s="19"/>
      <c r="Z69" s="19"/>
      <c r="AA69" s="19"/>
      <c r="AB69" s="19"/>
      <c r="AC69" s="19"/>
      <c r="AD69" s="19"/>
      <c r="AE69" s="19"/>
      <c r="AF69" s="19"/>
      <c r="AG69" s="19"/>
      <c r="AH69" s="19"/>
      <c r="AI69" s="19"/>
    </row>
    <row r="70" ht="15.75" customHeight="1">
      <c r="A70" s="19"/>
      <c r="B70" s="19"/>
      <c r="C70" s="25"/>
      <c r="D70" s="19"/>
      <c r="E70" s="19"/>
      <c r="F70" s="19"/>
      <c r="G70" s="19"/>
      <c r="H70" s="25"/>
      <c r="I70" s="19"/>
      <c r="J70" s="25"/>
      <c r="K70" s="19"/>
      <c r="L70" s="19"/>
      <c r="M70" s="19"/>
      <c r="N70" s="19"/>
      <c r="O70" s="25"/>
      <c r="P70" s="19"/>
      <c r="Q70" s="19"/>
      <c r="R70" s="19"/>
      <c r="S70" s="19"/>
      <c r="T70" s="19"/>
      <c r="U70" s="19"/>
      <c r="V70" s="19"/>
      <c r="W70" s="19"/>
      <c r="X70" s="19"/>
      <c r="Y70" s="19"/>
      <c r="Z70" s="19"/>
      <c r="AA70" s="19"/>
      <c r="AB70" s="19"/>
      <c r="AC70" s="19"/>
      <c r="AD70" s="19"/>
      <c r="AE70" s="19"/>
      <c r="AF70" s="19"/>
      <c r="AG70" s="19"/>
      <c r="AH70" s="19"/>
      <c r="AI70" s="19"/>
    </row>
    <row r="71" ht="15.75" customHeight="1">
      <c r="A71" s="19"/>
      <c r="B71" s="19"/>
      <c r="C71" s="25"/>
      <c r="D71" s="19"/>
      <c r="E71" s="19"/>
      <c r="F71" s="19"/>
      <c r="G71" s="19"/>
      <c r="H71" s="25"/>
      <c r="I71" s="19"/>
      <c r="J71" s="25"/>
      <c r="K71" s="19"/>
      <c r="L71" s="19"/>
      <c r="M71" s="19"/>
      <c r="N71" s="19"/>
      <c r="O71" s="25"/>
      <c r="P71" s="19"/>
      <c r="Q71" s="19"/>
      <c r="R71" s="19"/>
      <c r="S71" s="19"/>
      <c r="T71" s="19"/>
      <c r="U71" s="19"/>
      <c r="V71" s="19"/>
      <c r="W71" s="19"/>
      <c r="X71" s="19"/>
      <c r="Y71" s="19"/>
      <c r="Z71" s="19"/>
      <c r="AA71" s="19"/>
      <c r="AB71" s="19"/>
      <c r="AC71" s="19"/>
      <c r="AD71" s="19"/>
      <c r="AE71" s="19"/>
      <c r="AF71" s="19"/>
      <c r="AG71" s="19"/>
      <c r="AH71" s="19"/>
      <c r="AI71" s="19"/>
    </row>
    <row r="72" ht="15.75" customHeight="1">
      <c r="A72" s="19"/>
      <c r="B72" s="19"/>
      <c r="C72" s="25"/>
      <c r="D72" s="19"/>
      <c r="E72" s="19"/>
      <c r="F72" s="19"/>
      <c r="G72" s="19"/>
      <c r="H72" s="25"/>
      <c r="I72" s="19"/>
      <c r="J72" s="25"/>
      <c r="K72" s="19"/>
      <c r="L72" s="19"/>
      <c r="M72" s="19"/>
      <c r="N72" s="19"/>
      <c r="O72" s="25"/>
      <c r="P72" s="19"/>
      <c r="Q72" s="19"/>
      <c r="R72" s="19"/>
      <c r="S72" s="19"/>
      <c r="T72" s="19"/>
      <c r="U72" s="19"/>
      <c r="V72" s="19"/>
      <c r="W72" s="19"/>
      <c r="X72" s="19"/>
      <c r="Y72" s="19"/>
      <c r="Z72" s="19"/>
      <c r="AA72" s="19"/>
      <c r="AB72" s="19"/>
      <c r="AC72" s="19"/>
      <c r="AD72" s="19"/>
      <c r="AE72" s="19"/>
      <c r="AF72" s="19"/>
      <c r="AG72" s="19"/>
      <c r="AH72" s="19"/>
      <c r="AI72" s="19"/>
    </row>
    <row r="73" ht="15.75" customHeight="1">
      <c r="A73" s="19"/>
      <c r="B73" s="19"/>
      <c r="C73" s="25"/>
      <c r="D73" s="19"/>
      <c r="E73" s="19"/>
      <c r="F73" s="19"/>
      <c r="G73" s="19"/>
      <c r="H73" s="25"/>
      <c r="I73" s="19"/>
      <c r="J73" s="25"/>
      <c r="K73" s="19"/>
      <c r="L73" s="19"/>
      <c r="M73" s="19"/>
      <c r="N73" s="19"/>
      <c r="O73" s="25"/>
      <c r="P73" s="19"/>
      <c r="Q73" s="19"/>
      <c r="R73" s="19"/>
      <c r="S73" s="19"/>
      <c r="T73" s="19"/>
      <c r="U73" s="19"/>
      <c r="V73" s="19"/>
      <c r="W73" s="19"/>
      <c r="X73" s="19"/>
      <c r="Y73" s="19"/>
      <c r="Z73" s="19"/>
      <c r="AA73" s="19"/>
      <c r="AB73" s="19"/>
      <c r="AC73" s="19"/>
      <c r="AD73" s="19"/>
      <c r="AE73" s="19"/>
      <c r="AF73" s="19"/>
      <c r="AG73" s="19"/>
      <c r="AH73" s="19"/>
      <c r="AI73" s="19"/>
    </row>
    <row r="74" ht="15.75" customHeight="1">
      <c r="A74" s="19"/>
      <c r="B74" s="19"/>
      <c r="C74" s="25"/>
      <c r="D74" s="19"/>
      <c r="E74" s="19"/>
      <c r="F74" s="19"/>
      <c r="G74" s="19"/>
      <c r="H74" s="25"/>
      <c r="I74" s="19"/>
      <c r="J74" s="25"/>
      <c r="K74" s="19"/>
      <c r="L74" s="19"/>
      <c r="M74" s="19"/>
      <c r="N74" s="19"/>
      <c r="O74" s="25"/>
      <c r="P74" s="19"/>
      <c r="Q74" s="19"/>
      <c r="R74" s="19"/>
      <c r="S74" s="19"/>
      <c r="T74" s="19"/>
      <c r="U74" s="19"/>
      <c r="V74" s="19"/>
      <c r="W74" s="19"/>
      <c r="X74" s="19"/>
      <c r="Y74" s="19"/>
      <c r="Z74" s="19"/>
      <c r="AA74" s="19"/>
      <c r="AB74" s="19"/>
      <c r="AC74" s="19"/>
      <c r="AD74" s="19"/>
      <c r="AE74" s="19"/>
      <c r="AF74" s="19"/>
      <c r="AG74" s="19"/>
      <c r="AH74" s="19"/>
      <c r="AI74" s="19"/>
    </row>
    <row r="75" ht="15.75" customHeight="1">
      <c r="A75" s="19"/>
      <c r="B75" s="19"/>
      <c r="C75" s="25"/>
      <c r="D75" s="19"/>
      <c r="E75" s="19"/>
      <c r="F75" s="19"/>
      <c r="G75" s="19"/>
      <c r="H75" s="25"/>
      <c r="I75" s="19"/>
      <c r="J75" s="25"/>
      <c r="K75" s="19"/>
      <c r="L75" s="19"/>
      <c r="M75" s="19"/>
      <c r="N75" s="19"/>
      <c r="O75" s="25"/>
      <c r="P75" s="19"/>
      <c r="Q75" s="19"/>
      <c r="R75" s="19"/>
      <c r="S75" s="19"/>
      <c r="T75" s="19"/>
      <c r="U75" s="19"/>
      <c r="V75" s="19"/>
      <c r="W75" s="19"/>
      <c r="X75" s="19"/>
      <c r="Y75" s="19"/>
      <c r="Z75" s="19"/>
      <c r="AA75" s="19"/>
      <c r="AB75" s="19"/>
      <c r="AC75" s="19"/>
      <c r="AD75" s="19"/>
      <c r="AE75" s="19"/>
      <c r="AF75" s="19"/>
      <c r="AG75" s="19"/>
      <c r="AH75" s="19"/>
      <c r="AI75" s="19"/>
    </row>
    <row r="76" ht="15.75" customHeight="1">
      <c r="A76" s="19"/>
      <c r="B76" s="19"/>
      <c r="C76" s="25"/>
      <c r="D76" s="19"/>
      <c r="E76" s="19"/>
      <c r="F76" s="19"/>
      <c r="G76" s="19"/>
      <c r="H76" s="25"/>
      <c r="I76" s="19"/>
      <c r="J76" s="25"/>
      <c r="K76" s="19"/>
      <c r="L76" s="19"/>
      <c r="M76" s="19"/>
      <c r="N76" s="19"/>
      <c r="O76" s="25"/>
      <c r="P76" s="19"/>
      <c r="Q76" s="19"/>
      <c r="R76" s="19"/>
      <c r="S76" s="19"/>
      <c r="T76" s="19"/>
      <c r="U76" s="19"/>
      <c r="V76" s="19"/>
      <c r="W76" s="19"/>
      <c r="X76" s="19"/>
      <c r="Y76" s="19"/>
      <c r="Z76" s="19"/>
      <c r="AA76" s="19"/>
      <c r="AB76" s="19"/>
      <c r="AC76" s="19"/>
      <c r="AD76" s="19"/>
      <c r="AE76" s="19"/>
      <c r="AF76" s="19"/>
      <c r="AG76" s="19"/>
      <c r="AH76" s="19"/>
      <c r="AI76" s="19"/>
    </row>
    <row r="77" ht="15.75" customHeight="1">
      <c r="A77" s="19"/>
      <c r="B77" s="19"/>
      <c r="C77" s="25"/>
      <c r="D77" s="19"/>
      <c r="E77" s="19"/>
      <c r="F77" s="19"/>
      <c r="G77" s="19"/>
      <c r="H77" s="25"/>
      <c r="I77" s="19"/>
      <c r="J77" s="25"/>
      <c r="K77" s="19"/>
      <c r="L77" s="19"/>
      <c r="M77" s="19"/>
      <c r="N77" s="19"/>
      <c r="O77" s="25"/>
      <c r="P77" s="19"/>
      <c r="Q77" s="19"/>
      <c r="R77" s="19"/>
      <c r="S77" s="19"/>
      <c r="T77" s="19"/>
      <c r="U77" s="19"/>
      <c r="V77" s="19"/>
      <c r="W77" s="19"/>
      <c r="X77" s="19"/>
      <c r="Y77" s="19"/>
      <c r="Z77" s="19"/>
      <c r="AA77" s="19"/>
      <c r="AB77" s="19"/>
      <c r="AC77" s="19"/>
      <c r="AD77" s="19"/>
      <c r="AE77" s="19"/>
      <c r="AF77" s="19"/>
      <c r="AG77" s="19"/>
      <c r="AH77" s="19"/>
      <c r="AI77" s="19"/>
    </row>
    <row r="78" ht="15.75" customHeight="1">
      <c r="A78" s="19"/>
      <c r="B78" s="19"/>
      <c r="C78" s="25"/>
      <c r="D78" s="19"/>
      <c r="E78" s="19"/>
      <c r="F78" s="19"/>
      <c r="G78" s="19"/>
      <c r="H78" s="25"/>
      <c r="I78" s="19"/>
      <c r="J78" s="25"/>
      <c r="K78" s="19"/>
      <c r="L78" s="19"/>
      <c r="M78" s="19"/>
      <c r="N78" s="19"/>
      <c r="O78" s="25"/>
      <c r="P78" s="19"/>
      <c r="Q78" s="19"/>
      <c r="R78" s="19"/>
      <c r="S78" s="19"/>
      <c r="T78" s="19"/>
      <c r="U78" s="19"/>
      <c r="V78" s="19"/>
      <c r="W78" s="19"/>
      <c r="X78" s="19"/>
      <c r="Y78" s="19"/>
      <c r="Z78" s="19"/>
      <c r="AA78" s="19"/>
      <c r="AB78" s="19"/>
      <c r="AC78" s="19"/>
      <c r="AD78" s="19"/>
      <c r="AE78" s="19"/>
      <c r="AF78" s="19"/>
      <c r="AG78" s="19"/>
      <c r="AH78" s="19"/>
      <c r="AI78" s="19"/>
    </row>
    <row r="79" ht="15.75" customHeight="1">
      <c r="A79" s="19"/>
      <c r="B79" s="19"/>
      <c r="C79" s="25"/>
      <c r="D79" s="19"/>
      <c r="E79" s="19"/>
      <c r="F79" s="19"/>
      <c r="G79" s="19"/>
      <c r="H79" s="25"/>
      <c r="I79" s="19"/>
      <c r="J79" s="25"/>
      <c r="K79" s="19"/>
      <c r="L79" s="19"/>
      <c r="M79" s="19"/>
      <c r="N79" s="19"/>
      <c r="O79" s="25"/>
      <c r="P79" s="19"/>
      <c r="Q79" s="19"/>
      <c r="R79" s="19"/>
      <c r="S79" s="19"/>
      <c r="T79" s="19"/>
      <c r="U79" s="19"/>
      <c r="V79" s="19"/>
      <c r="W79" s="19"/>
      <c r="X79" s="19"/>
      <c r="Y79" s="19"/>
      <c r="Z79" s="19"/>
      <c r="AA79" s="19"/>
      <c r="AB79" s="19"/>
      <c r="AC79" s="19"/>
      <c r="AD79" s="19"/>
      <c r="AE79" s="19"/>
      <c r="AF79" s="19"/>
      <c r="AG79" s="19"/>
      <c r="AH79" s="19"/>
      <c r="AI79" s="19"/>
    </row>
    <row r="80" ht="15.75" customHeight="1">
      <c r="A80" s="19"/>
      <c r="B80" s="19"/>
      <c r="C80" s="25"/>
      <c r="D80" s="19"/>
      <c r="E80" s="19"/>
      <c r="F80" s="19"/>
      <c r="G80" s="19"/>
      <c r="H80" s="25"/>
      <c r="I80" s="19"/>
      <c r="J80" s="25"/>
      <c r="K80" s="19"/>
      <c r="L80" s="19"/>
      <c r="M80" s="19"/>
      <c r="N80" s="19"/>
      <c r="O80" s="25"/>
      <c r="P80" s="19"/>
      <c r="Q80" s="19"/>
      <c r="R80" s="19"/>
      <c r="S80" s="19"/>
      <c r="T80" s="19"/>
      <c r="U80" s="19"/>
      <c r="V80" s="19"/>
      <c r="W80" s="19"/>
      <c r="X80" s="19"/>
      <c r="Y80" s="19"/>
      <c r="Z80" s="19"/>
      <c r="AA80" s="19"/>
      <c r="AB80" s="19"/>
      <c r="AC80" s="19"/>
      <c r="AD80" s="19"/>
      <c r="AE80" s="19"/>
      <c r="AF80" s="19"/>
      <c r="AG80" s="19"/>
      <c r="AH80" s="19"/>
      <c r="AI80" s="19"/>
    </row>
    <row r="81" ht="15.75" customHeight="1">
      <c r="A81" s="19"/>
      <c r="B81" s="19"/>
      <c r="C81" s="25"/>
      <c r="D81" s="19"/>
      <c r="E81" s="19"/>
      <c r="F81" s="19"/>
      <c r="G81" s="19"/>
      <c r="H81" s="25"/>
      <c r="I81" s="19"/>
      <c r="J81" s="25"/>
      <c r="K81" s="19"/>
      <c r="L81" s="19"/>
      <c r="M81" s="19"/>
      <c r="N81" s="19"/>
      <c r="O81" s="25"/>
      <c r="P81" s="19"/>
      <c r="Q81" s="19"/>
      <c r="R81" s="19"/>
      <c r="S81" s="19"/>
      <c r="T81" s="19"/>
      <c r="U81" s="19"/>
      <c r="V81" s="19"/>
      <c r="W81" s="19"/>
      <c r="X81" s="19"/>
      <c r="Y81" s="19"/>
      <c r="Z81" s="19"/>
      <c r="AA81" s="19"/>
      <c r="AB81" s="19"/>
      <c r="AC81" s="19"/>
      <c r="AD81" s="19"/>
      <c r="AE81" s="19"/>
      <c r="AF81" s="19"/>
      <c r="AG81" s="19"/>
      <c r="AH81" s="19"/>
      <c r="AI81" s="19"/>
    </row>
    <row r="82" ht="15.75" customHeight="1">
      <c r="A82" s="19"/>
      <c r="B82" s="19"/>
      <c r="C82" s="25"/>
      <c r="D82" s="19"/>
      <c r="E82" s="19"/>
      <c r="F82" s="19"/>
      <c r="G82" s="19"/>
      <c r="H82" s="25"/>
      <c r="I82" s="19"/>
      <c r="J82" s="25"/>
      <c r="K82" s="19"/>
      <c r="L82" s="19"/>
      <c r="M82" s="19"/>
      <c r="N82" s="19"/>
      <c r="O82" s="25"/>
      <c r="P82" s="19"/>
      <c r="Q82" s="19"/>
      <c r="R82" s="19"/>
      <c r="S82" s="19"/>
      <c r="T82" s="19"/>
      <c r="U82" s="19"/>
      <c r="V82" s="19"/>
      <c r="W82" s="19"/>
      <c r="X82" s="19"/>
      <c r="Y82" s="19"/>
      <c r="Z82" s="19"/>
      <c r="AA82" s="19"/>
      <c r="AB82" s="19"/>
      <c r="AC82" s="19"/>
      <c r="AD82" s="19"/>
      <c r="AE82" s="19"/>
      <c r="AF82" s="19"/>
      <c r="AG82" s="19"/>
      <c r="AH82" s="19"/>
      <c r="AI82" s="19"/>
    </row>
    <row r="83" ht="15.75" customHeight="1">
      <c r="A83" s="19"/>
      <c r="B83" s="19"/>
      <c r="C83" s="25"/>
      <c r="D83" s="19"/>
      <c r="E83" s="19"/>
      <c r="F83" s="19"/>
      <c r="G83" s="19"/>
      <c r="H83" s="25"/>
      <c r="I83" s="19"/>
      <c r="J83" s="25"/>
      <c r="K83" s="19"/>
      <c r="L83" s="19"/>
      <c r="M83" s="19"/>
      <c r="N83" s="19"/>
      <c r="O83" s="25"/>
      <c r="P83" s="19"/>
      <c r="Q83" s="19"/>
      <c r="R83" s="19"/>
      <c r="S83" s="19"/>
      <c r="T83" s="19"/>
      <c r="U83" s="19"/>
      <c r="V83" s="19"/>
      <c r="W83" s="19"/>
      <c r="X83" s="19"/>
      <c r="Y83" s="19"/>
      <c r="Z83" s="19"/>
      <c r="AA83" s="19"/>
      <c r="AB83" s="19"/>
      <c r="AC83" s="19"/>
      <c r="AD83" s="19"/>
      <c r="AE83" s="19"/>
      <c r="AF83" s="19"/>
      <c r="AG83" s="19"/>
      <c r="AH83" s="19"/>
      <c r="AI83" s="19"/>
    </row>
    <row r="84" ht="15.75" customHeight="1">
      <c r="A84" s="19"/>
      <c r="B84" s="19"/>
      <c r="C84" s="25"/>
      <c r="D84" s="19"/>
      <c r="E84" s="19"/>
      <c r="F84" s="19"/>
      <c r="G84" s="19"/>
      <c r="H84" s="25"/>
      <c r="I84" s="19"/>
      <c r="J84" s="25"/>
      <c r="K84" s="19"/>
      <c r="L84" s="19"/>
      <c r="M84" s="19"/>
      <c r="N84" s="19"/>
      <c r="O84" s="25"/>
      <c r="P84" s="19"/>
      <c r="Q84" s="19"/>
      <c r="R84" s="19"/>
      <c r="S84" s="19"/>
      <c r="T84" s="19"/>
      <c r="U84" s="19"/>
      <c r="V84" s="19"/>
      <c r="W84" s="19"/>
      <c r="X84" s="19"/>
      <c r="Y84" s="19"/>
      <c r="Z84" s="19"/>
      <c r="AA84" s="19"/>
      <c r="AB84" s="19"/>
      <c r="AC84" s="19"/>
      <c r="AD84" s="19"/>
      <c r="AE84" s="19"/>
      <c r="AF84" s="19"/>
      <c r="AG84" s="19"/>
      <c r="AH84" s="19"/>
      <c r="AI84" s="19"/>
    </row>
    <row r="85" ht="15.75" customHeight="1">
      <c r="A85" s="19"/>
      <c r="B85" s="19"/>
      <c r="C85" s="25"/>
      <c r="D85" s="19"/>
      <c r="E85" s="19"/>
      <c r="F85" s="19"/>
      <c r="G85" s="19"/>
      <c r="H85" s="25"/>
      <c r="I85" s="19"/>
      <c r="J85" s="25"/>
      <c r="K85" s="19"/>
      <c r="L85" s="19"/>
      <c r="M85" s="19"/>
      <c r="N85" s="19"/>
      <c r="O85" s="25"/>
      <c r="P85" s="19"/>
      <c r="Q85" s="19"/>
      <c r="R85" s="19"/>
      <c r="S85" s="19"/>
      <c r="T85" s="19"/>
      <c r="U85" s="19"/>
      <c r="V85" s="19"/>
      <c r="W85" s="19"/>
      <c r="X85" s="19"/>
      <c r="Y85" s="19"/>
      <c r="Z85" s="19"/>
      <c r="AA85" s="19"/>
      <c r="AB85" s="19"/>
      <c r="AC85" s="19"/>
      <c r="AD85" s="19"/>
      <c r="AE85" s="19"/>
      <c r="AF85" s="19"/>
      <c r="AG85" s="19"/>
      <c r="AH85" s="19"/>
      <c r="AI85" s="19"/>
    </row>
    <row r="86" ht="15.75" customHeight="1">
      <c r="A86" s="19"/>
      <c r="B86" s="19"/>
      <c r="C86" s="25"/>
      <c r="D86" s="19"/>
      <c r="E86" s="19"/>
      <c r="F86" s="19"/>
      <c r="G86" s="19"/>
      <c r="H86" s="25"/>
      <c r="I86" s="19"/>
      <c r="J86" s="25"/>
      <c r="K86" s="19"/>
      <c r="L86" s="19"/>
      <c r="M86" s="19"/>
      <c r="N86" s="19"/>
      <c r="O86" s="25"/>
      <c r="P86" s="19"/>
      <c r="Q86" s="19"/>
      <c r="R86" s="19"/>
      <c r="S86" s="19"/>
      <c r="T86" s="19"/>
      <c r="U86" s="19"/>
      <c r="V86" s="19"/>
      <c r="W86" s="19"/>
      <c r="X86" s="19"/>
      <c r="Y86" s="19"/>
      <c r="Z86" s="19"/>
      <c r="AA86" s="19"/>
      <c r="AB86" s="19"/>
      <c r="AC86" s="19"/>
      <c r="AD86" s="19"/>
      <c r="AE86" s="19"/>
      <c r="AF86" s="19"/>
      <c r="AG86" s="19"/>
      <c r="AH86" s="19"/>
      <c r="AI86" s="19"/>
    </row>
    <row r="87" ht="15.75" customHeight="1">
      <c r="A87" s="19"/>
      <c r="B87" s="19"/>
      <c r="C87" s="25"/>
      <c r="D87" s="19"/>
      <c r="E87" s="19"/>
      <c r="F87" s="19"/>
      <c r="G87" s="19"/>
      <c r="H87" s="25"/>
      <c r="I87" s="19"/>
      <c r="J87" s="25"/>
      <c r="K87" s="19"/>
      <c r="L87" s="19"/>
      <c r="M87" s="19"/>
      <c r="N87" s="19"/>
      <c r="O87" s="25"/>
      <c r="P87" s="19"/>
      <c r="Q87" s="19"/>
      <c r="R87" s="19"/>
      <c r="S87" s="19"/>
      <c r="T87" s="19"/>
      <c r="U87" s="19"/>
      <c r="V87" s="19"/>
      <c r="W87" s="19"/>
      <c r="X87" s="19"/>
      <c r="Y87" s="19"/>
      <c r="Z87" s="19"/>
      <c r="AA87" s="19"/>
      <c r="AB87" s="19"/>
      <c r="AC87" s="19"/>
      <c r="AD87" s="19"/>
      <c r="AE87" s="19"/>
      <c r="AF87" s="19"/>
      <c r="AG87" s="19"/>
      <c r="AH87" s="19"/>
      <c r="AI87" s="19"/>
    </row>
    <row r="88" ht="15.75" customHeight="1">
      <c r="A88" s="19"/>
      <c r="B88" s="19"/>
      <c r="C88" s="25"/>
      <c r="D88" s="19"/>
      <c r="E88" s="19"/>
      <c r="F88" s="19"/>
      <c r="G88" s="19"/>
      <c r="H88" s="25"/>
      <c r="I88" s="19"/>
      <c r="J88" s="25"/>
      <c r="K88" s="19"/>
      <c r="L88" s="19"/>
      <c r="M88" s="19"/>
      <c r="N88" s="19"/>
      <c r="O88" s="25"/>
      <c r="P88" s="19"/>
      <c r="Q88" s="19"/>
      <c r="R88" s="19"/>
      <c r="S88" s="19"/>
      <c r="T88" s="19"/>
      <c r="U88" s="19"/>
      <c r="V88" s="19"/>
      <c r="W88" s="19"/>
      <c r="X88" s="19"/>
      <c r="Y88" s="19"/>
      <c r="Z88" s="19"/>
      <c r="AA88" s="19"/>
      <c r="AB88" s="19"/>
      <c r="AC88" s="19"/>
      <c r="AD88" s="19"/>
      <c r="AE88" s="19"/>
      <c r="AF88" s="19"/>
      <c r="AG88" s="19"/>
      <c r="AH88" s="19"/>
      <c r="AI88" s="19"/>
    </row>
    <row r="89" ht="15.75" customHeight="1">
      <c r="A89" s="19"/>
      <c r="B89" s="19"/>
      <c r="C89" s="25"/>
      <c r="D89" s="19"/>
      <c r="E89" s="19"/>
      <c r="F89" s="19"/>
      <c r="G89" s="19"/>
      <c r="H89" s="25"/>
      <c r="I89" s="19"/>
      <c r="J89" s="25"/>
      <c r="K89" s="19"/>
      <c r="L89" s="19"/>
      <c r="M89" s="19"/>
      <c r="N89" s="19"/>
      <c r="O89" s="25"/>
      <c r="P89" s="19"/>
      <c r="Q89" s="19"/>
      <c r="R89" s="19"/>
      <c r="S89" s="19"/>
      <c r="T89" s="19"/>
      <c r="U89" s="19"/>
      <c r="V89" s="19"/>
      <c r="W89" s="19"/>
      <c r="X89" s="19"/>
      <c r="Y89" s="19"/>
      <c r="Z89" s="19"/>
      <c r="AA89" s="19"/>
      <c r="AB89" s="19"/>
      <c r="AC89" s="19"/>
      <c r="AD89" s="19"/>
      <c r="AE89" s="19"/>
      <c r="AF89" s="19"/>
      <c r="AG89" s="19"/>
      <c r="AH89" s="19"/>
      <c r="AI89" s="19"/>
    </row>
    <row r="90" ht="15.75" customHeight="1">
      <c r="A90" s="19"/>
      <c r="B90" s="19"/>
      <c r="C90" s="25"/>
      <c r="D90" s="19"/>
      <c r="E90" s="19"/>
      <c r="F90" s="19"/>
      <c r="G90" s="19"/>
      <c r="H90" s="25"/>
      <c r="I90" s="19"/>
      <c r="J90" s="25"/>
      <c r="K90" s="19"/>
      <c r="L90" s="19"/>
      <c r="M90" s="19"/>
      <c r="N90" s="19"/>
      <c r="O90" s="25"/>
      <c r="P90" s="19"/>
      <c r="Q90" s="19"/>
      <c r="R90" s="19"/>
      <c r="S90" s="19"/>
      <c r="T90" s="19"/>
      <c r="U90" s="19"/>
      <c r="V90" s="19"/>
      <c r="W90" s="19"/>
      <c r="X90" s="19"/>
      <c r="Y90" s="19"/>
      <c r="Z90" s="19"/>
      <c r="AA90" s="19"/>
      <c r="AB90" s="19"/>
      <c r="AC90" s="19"/>
      <c r="AD90" s="19"/>
      <c r="AE90" s="19"/>
      <c r="AF90" s="19"/>
      <c r="AG90" s="19"/>
      <c r="AH90" s="19"/>
      <c r="AI90" s="19"/>
    </row>
    <row r="91" ht="15.75" customHeight="1">
      <c r="A91" s="19"/>
      <c r="B91" s="19"/>
      <c r="C91" s="25"/>
      <c r="D91" s="19"/>
      <c r="E91" s="19"/>
      <c r="F91" s="19"/>
      <c r="G91" s="19"/>
      <c r="H91" s="25"/>
      <c r="I91" s="19"/>
      <c r="J91" s="25"/>
      <c r="K91" s="19"/>
      <c r="L91" s="19"/>
      <c r="M91" s="19"/>
      <c r="N91" s="19"/>
      <c r="O91" s="25"/>
      <c r="P91" s="19"/>
      <c r="Q91" s="19"/>
      <c r="R91" s="19"/>
      <c r="S91" s="19"/>
      <c r="T91" s="19"/>
      <c r="U91" s="19"/>
      <c r="V91" s="19"/>
      <c r="W91" s="19"/>
      <c r="X91" s="19"/>
      <c r="Y91" s="19"/>
      <c r="Z91" s="19"/>
      <c r="AA91" s="19"/>
      <c r="AB91" s="19"/>
      <c r="AC91" s="19"/>
      <c r="AD91" s="19"/>
      <c r="AE91" s="19"/>
      <c r="AF91" s="19"/>
      <c r="AG91" s="19"/>
      <c r="AH91" s="19"/>
      <c r="AI91" s="19"/>
    </row>
    <row r="92" ht="15.75" customHeight="1">
      <c r="A92" s="19"/>
      <c r="B92" s="19"/>
      <c r="C92" s="25"/>
      <c r="D92" s="19"/>
      <c r="E92" s="19"/>
      <c r="F92" s="19"/>
      <c r="G92" s="19"/>
      <c r="H92" s="25"/>
      <c r="I92" s="19"/>
      <c r="J92" s="25"/>
      <c r="K92" s="19"/>
      <c r="L92" s="19"/>
      <c r="M92" s="19"/>
      <c r="N92" s="19"/>
      <c r="O92" s="25"/>
      <c r="P92" s="19"/>
      <c r="Q92" s="19"/>
      <c r="R92" s="19"/>
      <c r="S92" s="19"/>
      <c r="T92" s="19"/>
      <c r="U92" s="19"/>
      <c r="V92" s="19"/>
      <c r="W92" s="19"/>
      <c r="X92" s="19"/>
      <c r="Y92" s="19"/>
      <c r="Z92" s="19"/>
      <c r="AA92" s="19"/>
      <c r="AB92" s="19"/>
      <c r="AC92" s="19"/>
      <c r="AD92" s="19"/>
      <c r="AE92" s="19"/>
      <c r="AF92" s="19"/>
      <c r="AG92" s="19"/>
      <c r="AH92" s="19"/>
      <c r="AI92" s="19"/>
    </row>
    <row r="93" ht="15.75" customHeight="1">
      <c r="A93" s="19"/>
      <c r="B93" s="19"/>
      <c r="C93" s="25"/>
      <c r="D93" s="19"/>
      <c r="E93" s="19"/>
      <c r="F93" s="19"/>
      <c r="G93" s="19"/>
      <c r="H93" s="25"/>
      <c r="I93" s="19"/>
      <c r="J93" s="25"/>
      <c r="K93" s="19"/>
      <c r="L93" s="19"/>
      <c r="M93" s="19"/>
      <c r="N93" s="19"/>
      <c r="O93" s="25"/>
      <c r="P93" s="19"/>
      <c r="Q93" s="19"/>
      <c r="R93" s="19"/>
      <c r="S93" s="19"/>
      <c r="T93" s="19"/>
      <c r="U93" s="19"/>
      <c r="V93" s="19"/>
      <c r="W93" s="19"/>
      <c r="X93" s="19"/>
      <c r="Y93" s="19"/>
      <c r="Z93" s="19"/>
      <c r="AA93" s="19"/>
      <c r="AB93" s="19"/>
      <c r="AC93" s="19"/>
      <c r="AD93" s="19"/>
      <c r="AE93" s="19"/>
      <c r="AF93" s="19"/>
      <c r="AG93" s="19"/>
      <c r="AH93" s="19"/>
      <c r="AI93" s="19"/>
    </row>
    <row r="94" ht="15.75" customHeight="1">
      <c r="A94" s="19"/>
      <c r="B94" s="19"/>
      <c r="C94" s="25"/>
      <c r="D94" s="19"/>
      <c r="E94" s="19"/>
      <c r="F94" s="19"/>
      <c r="G94" s="19"/>
      <c r="H94" s="25"/>
      <c r="I94" s="19"/>
      <c r="J94" s="25"/>
      <c r="K94" s="19"/>
      <c r="L94" s="19"/>
      <c r="M94" s="19"/>
      <c r="N94" s="19"/>
      <c r="O94" s="25"/>
      <c r="P94" s="19"/>
      <c r="Q94" s="19"/>
      <c r="R94" s="19"/>
      <c r="S94" s="19"/>
      <c r="T94" s="19"/>
      <c r="U94" s="19"/>
      <c r="V94" s="19"/>
      <c r="W94" s="19"/>
      <c r="X94" s="19"/>
      <c r="Y94" s="19"/>
      <c r="Z94" s="19"/>
      <c r="AA94" s="19"/>
      <c r="AB94" s="19"/>
      <c r="AC94" s="19"/>
      <c r="AD94" s="19"/>
      <c r="AE94" s="19"/>
      <c r="AF94" s="19"/>
      <c r="AG94" s="19"/>
      <c r="AH94" s="19"/>
      <c r="AI94" s="19"/>
    </row>
    <row r="95" ht="15.75" customHeight="1">
      <c r="A95" s="19"/>
      <c r="B95" s="19"/>
      <c r="C95" s="25"/>
      <c r="D95" s="19"/>
      <c r="E95" s="19"/>
      <c r="F95" s="19"/>
      <c r="G95" s="19"/>
      <c r="H95" s="25"/>
      <c r="I95" s="19"/>
      <c r="J95" s="25"/>
      <c r="K95" s="19"/>
      <c r="L95" s="19"/>
      <c r="M95" s="19"/>
      <c r="N95" s="19"/>
      <c r="O95" s="25"/>
      <c r="P95" s="19"/>
      <c r="Q95" s="19"/>
      <c r="R95" s="19"/>
      <c r="S95" s="19"/>
      <c r="T95" s="19"/>
      <c r="U95" s="19"/>
      <c r="V95" s="19"/>
      <c r="W95" s="19"/>
      <c r="X95" s="19"/>
      <c r="Y95" s="19"/>
      <c r="Z95" s="19"/>
      <c r="AA95" s="19"/>
      <c r="AB95" s="19"/>
      <c r="AC95" s="19"/>
      <c r="AD95" s="19"/>
      <c r="AE95" s="19"/>
      <c r="AF95" s="19"/>
      <c r="AG95" s="19"/>
      <c r="AH95" s="19"/>
      <c r="AI95" s="19"/>
    </row>
    <row r="96" ht="15.75" customHeight="1">
      <c r="A96" s="19"/>
      <c r="B96" s="19"/>
      <c r="C96" s="25"/>
      <c r="D96" s="19"/>
      <c r="E96" s="19"/>
      <c r="F96" s="19"/>
      <c r="G96" s="19"/>
      <c r="H96" s="25"/>
      <c r="I96" s="19"/>
      <c r="J96" s="25"/>
      <c r="K96" s="19"/>
      <c r="L96" s="19"/>
      <c r="M96" s="19"/>
      <c r="N96" s="19"/>
      <c r="O96" s="25"/>
      <c r="P96" s="19"/>
      <c r="Q96" s="19"/>
      <c r="R96" s="19"/>
      <c r="S96" s="19"/>
      <c r="T96" s="19"/>
      <c r="U96" s="19"/>
      <c r="V96" s="19"/>
      <c r="W96" s="19"/>
      <c r="X96" s="19"/>
      <c r="Y96" s="19"/>
      <c r="Z96" s="19"/>
      <c r="AA96" s="19"/>
      <c r="AB96" s="19"/>
      <c r="AC96" s="19"/>
      <c r="AD96" s="19"/>
      <c r="AE96" s="19"/>
      <c r="AF96" s="19"/>
      <c r="AG96" s="19"/>
      <c r="AH96" s="19"/>
      <c r="AI96" s="19"/>
    </row>
    <row r="97" ht="15.75" customHeight="1">
      <c r="A97" s="19"/>
      <c r="B97" s="19"/>
      <c r="C97" s="25"/>
      <c r="D97" s="19"/>
      <c r="E97" s="19"/>
      <c r="F97" s="19"/>
      <c r="G97" s="19"/>
      <c r="H97" s="25"/>
      <c r="I97" s="19"/>
      <c r="J97" s="25"/>
      <c r="K97" s="19"/>
      <c r="L97" s="19"/>
      <c r="M97" s="19"/>
      <c r="N97" s="19"/>
      <c r="O97" s="25"/>
      <c r="P97" s="19"/>
      <c r="Q97" s="19"/>
      <c r="R97" s="19"/>
      <c r="S97" s="19"/>
      <c r="T97" s="19"/>
      <c r="U97" s="19"/>
      <c r="V97" s="19"/>
      <c r="W97" s="19"/>
      <c r="X97" s="19"/>
      <c r="Y97" s="19"/>
      <c r="Z97" s="19"/>
      <c r="AA97" s="19"/>
      <c r="AB97" s="19"/>
      <c r="AC97" s="19"/>
      <c r="AD97" s="19"/>
      <c r="AE97" s="19"/>
      <c r="AF97" s="19"/>
      <c r="AG97" s="19"/>
      <c r="AH97" s="19"/>
      <c r="AI97" s="19"/>
    </row>
    <row r="98" ht="15.75" customHeight="1">
      <c r="A98" s="19"/>
      <c r="B98" s="19"/>
      <c r="C98" s="25"/>
      <c r="D98" s="19"/>
      <c r="E98" s="19"/>
      <c r="F98" s="19"/>
      <c r="G98" s="19"/>
      <c r="H98" s="25"/>
      <c r="I98" s="19"/>
      <c r="J98" s="25"/>
      <c r="K98" s="19"/>
      <c r="L98" s="19"/>
      <c r="M98" s="19"/>
      <c r="N98" s="19"/>
      <c r="O98" s="25"/>
      <c r="P98" s="19"/>
      <c r="Q98" s="19"/>
      <c r="R98" s="19"/>
      <c r="S98" s="19"/>
      <c r="T98" s="19"/>
      <c r="U98" s="19"/>
      <c r="V98" s="19"/>
      <c r="W98" s="19"/>
      <c r="X98" s="19"/>
      <c r="Y98" s="19"/>
      <c r="Z98" s="19"/>
      <c r="AA98" s="19"/>
      <c r="AB98" s="19"/>
      <c r="AC98" s="19"/>
      <c r="AD98" s="19"/>
      <c r="AE98" s="19"/>
      <c r="AF98" s="19"/>
      <c r="AG98" s="19"/>
      <c r="AH98" s="19"/>
      <c r="AI98" s="19"/>
    </row>
    <row r="99" ht="15.75" customHeight="1">
      <c r="A99" s="19"/>
      <c r="B99" s="19"/>
      <c r="C99" s="25"/>
      <c r="D99" s="19"/>
      <c r="E99" s="19"/>
      <c r="F99" s="19"/>
      <c r="G99" s="19"/>
      <c r="H99" s="25"/>
      <c r="I99" s="19"/>
      <c r="J99" s="25"/>
      <c r="K99" s="19"/>
      <c r="L99" s="19"/>
      <c r="M99" s="19"/>
      <c r="N99" s="19"/>
      <c r="O99" s="25"/>
      <c r="P99" s="19"/>
      <c r="Q99" s="19"/>
      <c r="R99" s="19"/>
      <c r="S99" s="19"/>
      <c r="T99" s="19"/>
      <c r="U99" s="19"/>
      <c r="V99" s="19"/>
      <c r="W99" s="19"/>
      <c r="X99" s="19"/>
      <c r="Y99" s="19"/>
      <c r="Z99" s="19"/>
      <c r="AA99" s="19"/>
      <c r="AB99" s="19"/>
      <c r="AC99" s="19"/>
      <c r="AD99" s="19"/>
      <c r="AE99" s="19"/>
      <c r="AF99" s="19"/>
      <c r="AG99" s="19"/>
      <c r="AH99" s="19"/>
      <c r="AI99" s="19"/>
    </row>
    <row r="100" ht="15.75" customHeight="1">
      <c r="A100" s="19"/>
      <c r="B100" s="19"/>
      <c r="C100" s="25"/>
      <c r="D100" s="19"/>
      <c r="E100" s="19"/>
      <c r="F100" s="19"/>
      <c r="G100" s="19"/>
      <c r="H100" s="25"/>
      <c r="I100" s="19"/>
      <c r="J100" s="25"/>
      <c r="K100" s="19"/>
      <c r="L100" s="19"/>
      <c r="M100" s="19"/>
      <c r="N100" s="19"/>
      <c r="O100" s="25"/>
      <c r="P100" s="19"/>
      <c r="Q100" s="19"/>
      <c r="R100" s="19"/>
      <c r="S100" s="19"/>
      <c r="T100" s="19"/>
      <c r="U100" s="19"/>
      <c r="V100" s="19"/>
      <c r="W100" s="19"/>
      <c r="X100" s="19"/>
      <c r="Y100" s="19"/>
      <c r="Z100" s="19"/>
      <c r="AA100" s="19"/>
      <c r="AB100" s="19"/>
      <c r="AC100" s="19"/>
      <c r="AD100" s="19"/>
      <c r="AE100" s="19"/>
      <c r="AF100" s="19"/>
      <c r="AG100" s="19"/>
      <c r="AH100" s="19"/>
      <c r="AI100" s="19"/>
    </row>
    <row r="101" ht="15.75" customHeight="1">
      <c r="A101" s="19"/>
      <c r="B101" s="19"/>
      <c r="C101" s="25"/>
      <c r="D101" s="19"/>
      <c r="E101" s="19"/>
      <c r="F101" s="19"/>
      <c r="G101" s="19"/>
      <c r="H101" s="25"/>
      <c r="I101" s="19"/>
      <c r="J101" s="25"/>
      <c r="K101" s="19"/>
      <c r="L101" s="19"/>
      <c r="M101" s="19"/>
      <c r="N101" s="19"/>
      <c r="O101" s="25"/>
      <c r="P101" s="19"/>
      <c r="Q101" s="19"/>
      <c r="R101" s="19"/>
      <c r="S101" s="19"/>
      <c r="T101" s="19"/>
      <c r="U101" s="19"/>
      <c r="V101" s="19"/>
      <c r="W101" s="19"/>
      <c r="X101" s="19"/>
      <c r="Y101" s="19"/>
      <c r="Z101" s="19"/>
      <c r="AA101" s="19"/>
      <c r="AB101" s="19"/>
      <c r="AC101" s="19"/>
      <c r="AD101" s="19"/>
      <c r="AE101" s="19"/>
      <c r="AF101" s="19"/>
      <c r="AG101" s="19"/>
      <c r="AH101" s="19"/>
      <c r="AI101" s="19"/>
    </row>
    <row r="102" ht="15.75" customHeight="1">
      <c r="A102" s="19"/>
      <c r="B102" s="19"/>
      <c r="C102" s="25"/>
      <c r="D102" s="19"/>
      <c r="E102" s="19"/>
      <c r="F102" s="19"/>
      <c r="G102" s="19"/>
      <c r="H102" s="25"/>
      <c r="I102" s="19"/>
      <c r="J102" s="25"/>
      <c r="K102" s="19"/>
      <c r="L102" s="19"/>
      <c r="M102" s="19"/>
      <c r="N102" s="19"/>
      <c r="O102" s="25"/>
      <c r="P102" s="19"/>
      <c r="Q102" s="19"/>
      <c r="R102" s="19"/>
      <c r="S102" s="19"/>
      <c r="T102" s="19"/>
      <c r="U102" s="19"/>
      <c r="V102" s="19"/>
      <c r="W102" s="19"/>
      <c r="X102" s="19"/>
      <c r="Y102" s="19"/>
      <c r="Z102" s="19"/>
      <c r="AA102" s="19"/>
      <c r="AB102" s="19"/>
      <c r="AC102" s="19"/>
      <c r="AD102" s="19"/>
      <c r="AE102" s="19"/>
      <c r="AF102" s="19"/>
      <c r="AG102" s="19"/>
      <c r="AH102" s="19"/>
      <c r="AI102" s="19"/>
    </row>
    <row r="103" ht="15.75" customHeight="1">
      <c r="A103" s="19"/>
      <c r="B103" s="19"/>
      <c r="C103" s="25"/>
      <c r="D103" s="19"/>
      <c r="E103" s="19"/>
      <c r="F103" s="19"/>
      <c r="G103" s="19"/>
      <c r="H103" s="25"/>
      <c r="I103" s="19"/>
      <c r="J103" s="25"/>
      <c r="K103" s="19"/>
      <c r="L103" s="19"/>
      <c r="M103" s="19"/>
      <c r="N103" s="19"/>
      <c r="O103" s="25"/>
      <c r="P103" s="19"/>
      <c r="Q103" s="19"/>
      <c r="R103" s="19"/>
      <c r="S103" s="19"/>
      <c r="T103" s="19"/>
      <c r="U103" s="19"/>
      <c r="V103" s="19"/>
      <c r="W103" s="19"/>
      <c r="X103" s="19"/>
      <c r="Y103" s="19"/>
      <c r="Z103" s="19"/>
      <c r="AA103" s="19"/>
      <c r="AB103" s="19"/>
      <c r="AC103" s="19"/>
      <c r="AD103" s="19"/>
      <c r="AE103" s="19"/>
      <c r="AF103" s="19"/>
      <c r="AG103" s="19"/>
      <c r="AH103" s="19"/>
      <c r="AI103" s="19"/>
    </row>
    <row r="104" ht="15.75" customHeight="1">
      <c r="A104" s="19"/>
      <c r="B104" s="19"/>
      <c r="C104" s="25"/>
      <c r="D104" s="19"/>
      <c r="E104" s="19"/>
      <c r="F104" s="19"/>
      <c r="G104" s="19"/>
      <c r="H104" s="25"/>
      <c r="I104" s="19"/>
      <c r="J104" s="25"/>
      <c r="K104" s="19"/>
      <c r="L104" s="19"/>
      <c r="M104" s="19"/>
      <c r="N104" s="19"/>
      <c r="O104" s="25"/>
      <c r="P104" s="19"/>
      <c r="Q104" s="19"/>
      <c r="R104" s="19"/>
      <c r="S104" s="19"/>
      <c r="T104" s="19"/>
      <c r="U104" s="19"/>
      <c r="V104" s="19"/>
      <c r="W104" s="19"/>
      <c r="X104" s="19"/>
      <c r="Y104" s="19"/>
      <c r="Z104" s="19"/>
      <c r="AA104" s="19"/>
      <c r="AB104" s="19"/>
      <c r="AC104" s="19"/>
      <c r="AD104" s="19"/>
      <c r="AE104" s="19"/>
      <c r="AF104" s="19"/>
      <c r="AG104" s="19"/>
      <c r="AH104" s="19"/>
      <c r="AI104" s="19"/>
    </row>
    <row r="105" ht="15.75" customHeight="1">
      <c r="A105" s="19"/>
      <c r="B105" s="19"/>
      <c r="C105" s="25"/>
      <c r="D105" s="19"/>
      <c r="E105" s="19"/>
      <c r="F105" s="19"/>
      <c r="G105" s="19"/>
      <c r="H105" s="25"/>
      <c r="I105" s="19"/>
      <c r="J105" s="25"/>
      <c r="K105" s="19"/>
      <c r="L105" s="19"/>
      <c r="M105" s="19"/>
      <c r="N105" s="19"/>
      <c r="O105" s="25"/>
      <c r="P105" s="19"/>
      <c r="Q105" s="19"/>
      <c r="R105" s="19"/>
      <c r="S105" s="19"/>
      <c r="T105" s="19"/>
      <c r="U105" s="19"/>
      <c r="V105" s="19"/>
      <c r="W105" s="19"/>
      <c r="X105" s="19"/>
      <c r="Y105" s="19"/>
      <c r="Z105" s="19"/>
      <c r="AA105" s="19"/>
      <c r="AB105" s="19"/>
      <c r="AC105" s="19"/>
      <c r="AD105" s="19"/>
      <c r="AE105" s="19"/>
      <c r="AF105" s="19"/>
      <c r="AG105" s="19"/>
      <c r="AH105" s="19"/>
      <c r="AI105" s="19"/>
    </row>
    <row r="106" ht="15.75" customHeight="1">
      <c r="A106" s="19"/>
      <c r="B106" s="19"/>
      <c r="C106" s="25"/>
      <c r="D106" s="19"/>
      <c r="E106" s="19"/>
      <c r="F106" s="19"/>
      <c r="G106" s="19"/>
      <c r="H106" s="25"/>
      <c r="I106" s="19"/>
      <c r="J106" s="25"/>
      <c r="K106" s="19"/>
      <c r="L106" s="19"/>
      <c r="M106" s="19"/>
      <c r="N106" s="19"/>
      <c r="O106" s="25"/>
      <c r="P106" s="19"/>
      <c r="Q106" s="19"/>
      <c r="R106" s="19"/>
      <c r="S106" s="19"/>
      <c r="T106" s="19"/>
      <c r="U106" s="19"/>
      <c r="V106" s="19"/>
      <c r="W106" s="19"/>
      <c r="X106" s="19"/>
      <c r="Y106" s="19"/>
      <c r="Z106" s="19"/>
      <c r="AA106" s="19"/>
      <c r="AB106" s="19"/>
      <c r="AC106" s="19"/>
      <c r="AD106" s="19"/>
      <c r="AE106" s="19"/>
      <c r="AF106" s="19"/>
      <c r="AG106" s="19"/>
      <c r="AH106" s="19"/>
      <c r="AI106" s="19"/>
    </row>
    <row r="107" ht="15.75" customHeight="1">
      <c r="A107" s="19"/>
      <c r="B107" s="19"/>
      <c r="C107" s="25"/>
      <c r="D107" s="19"/>
      <c r="E107" s="19"/>
      <c r="F107" s="19"/>
      <c r="G107" s="19"/>
      <c r="H107" s="25"/>
      <c r="I107" s="19"/>
      <c r="J107" s="25"/>
      <c r="K107" s="19"/>
      <c r="L107" s="19"/>
      <c r="M107" s="19"/>
      <c r="N107" s="19"/>
      <c r="O107" s="25"/>
      <c r="P107" s="19"/>
      <c r="Q107" s="19"/>
      <c r="R107" s="19"/>
      <c r="S107" s="19"/>
      <c r="T107" s="19"/>
      <c r="U107" s="19"/>
      <c r="V107" s="19"/>
      <c r="W107" s="19"/>
      <c r="X107" s="19"/>
      <c r="Y107" s="19"/>
      <c r="Z107" s="19"/>
      <c r="AA107" s="19"/>
      <c r="AB107" s="19"/>
      <c r="AC107" s="19"/>
      <c r="AD107" s="19"/>
      <c r="AE107" s="19"/>
      <c r="AF107" s="19"/>
      <c r="AG107" s="19"/>
      <c r="AH107" s="19"/>
      <c r="AI107" s="19"/>
    </row>
    <row r="108" ht="15.75" customHeight="1">
      <c r="A108" s="19"/>
      <c r="B108" s="19"/>
      <c r="C108" s="25"/>
      <c r="D108" s="19"/>
      <c r="E108" s="19"/>
      <c r="F108" s="19"/>
      <c r="G108" s="19"/>
      <c r="H108" s="25"/>
      <c r="I108" s="19"/>
      <c r="J108" s="25"/>
      <c r="K108" s="19"/>
      <c r="L108" s="19"/>
      <c r="M108" s="19"/>
      <c r="N108" s="19"/>
      <c r="O108" s="25"/>
      <c r="P108" s="19"/>
      <c r="Q108" s="19"/>
      <c r="R108" s="19"/>
      <c r="S108" s="19"/>
      <c r="T108" s="19"/>
      <c r="U108" s="19"/>
      <c r="V108" s="19"/>
      <c r="W108" s="19"/>
      <c r="X108" s="19"/>
      <c r="Y108" s="19"/>
      <c r="Z108" s="19"/>
      <c r="AA108" s="19"/>
      <c r="AB108" s="19"/>
      <c r="AC108" s="19"/>
      <c r="AD108" s="19"/>
      <c r="AE108" s="19"/>
      <c r="AF108" s="19"/>
      <c r="AG108" s="19"/>
      <c r="AH108" s="19"/>
      <c r="AI108" s="19"/>
    </row>
    <row r="109" ht="15.75" customHeight="1">
      <c r="A109" s="19"/>
      <c r="B109" s="19"/>
      <c r="C109" s="25"/>
      <c r="D109" s="19"/>
      <c r="E109" s="19"/>
      <c r="F109" s="19"/>
      <c r="G109" s="19"/>
      <c r="H109" s="25"/>
      <c r="I109" s="19"/>
      <c r="J109" s="25"/>
      <c r="K109" s="19"/>
      <c r="L109" s="19"/>
      <c r="M109" s="19"/>
      <c r="N109" s="19"/>
      <c r="O109" s="25"/>
      <c r="P109" s="19"/>
      <c r="Q109" s="19"/>
      <c r="R109" s="19"/>
      <c r="S109" s="19"/>
      <c r="T109" s="19"/>
      <c r="U109" s="19"/>
      <c r="V109" s="19"/>
      <c r="W109" s="19"/>
      <c r="X109" s="19"/>
      <c r="Y109" s="19"/>
      <c r="Z109" s="19"/>
      <c r="AA109" s="19"/>
      <c r="AB109" s="19"/>
      <c r="AC109" s="19"/>
      <c r="AD109" s="19"/>
      <c r="AE109" s="19"/>
      <c r="AF109" s="19"/>
      <c r="AG109" s="19"/>
      <c r="AH109" s="19"/>
      <c r="AI109" s="19"/>
    </row>
    <row r="110" ht="15.75" customHeight="1">
      <c r="A110" s="19"/>
      <c r="B110" s="19"/>
      <c r="C110" s="25"/>
      <c r="D110" s="19"/>
      <c r="E110" s="19"/>
      <c r="F110" s="19"/>
      <c r="G110" s="19"/>
      <c r="H110" s="25"/>
      <c r="I110" s="19"/>
      <c r="J110" s="25"/>
      <c r="K110" s="19"/>
      <c r="L110" s="19"/>
      <c r="M110" s="19"/>
      <c r="N110" s="19"/>
      <c r="O110" s="25"/>
      <c r="P110" s="19"/>
      <c r="Q110" s="19"/>
      <c r="R110" s="19"/>
      <c r="S110" s="19"/>
      <c r="T110" s="19"/>
      <c r="U110" s="19"/>
      <c r="V110" s="19"/>
      <c r="W110" s="19"/>
      <c r="X110" s="19"/>
      <c r="Y110" s="19"/>
      <c r="Z110" s="19"/>
      <c r="AA110" s="19"/>
      <c r="AB110" s="19"/>
      <c r="AC110" s="19"/>
      <c r="AD110" s="19"/>
      <c r="AE110" s="19"/>
      <c r="AF110" s="19"/>
      <c r="AG110" s="19"/>
      <c r="AH110" s="19"/>
      <c r="AI110" s="19"/>
    </row>
    <row r="111" ht="15.75" customHeight="1">
      <c r="A111" s="19"/>
      <c r="B111" s="19"/>
      <c r="C111" s="25"/>
      <c r="D111" s="19"/>
      <c r="E111" s="19"/>
      <c r="F111" s="19"/>
      <c r="G111" s="19"/>
      <c r="H111" s="25"/>
      <c r="I111" s="19"/>
      <c r="J111" s="25"/>
      <c r="K111" s="19"/>
      <c r="L111" s="19"/>
      <c r="M111" s="19"/>
      <c r="N111" s="19"/>
      <c r="O111" s="25"/>
      <c r="P111" s="19"/>
      <c r="Q111" s="19"/>
      <c r="R111" s="19"/>
      <c r="S111" s="19"/>
      <c r="T111" s="19"/>
      <c r="U111" s="19"/>
      <c r="V111" s="19"/>
      <c r="W111" s="19"/>
      <c r="X111" s="19"/>
      <c r="Y111" s="19"/>
      <c r="Z111" s="19"/>
      <c r="AA111" s="19"/>
      <c r="AB111" s="19"/>
      <c r="AC111" s="19"/>
      <c r="AD111" s="19"/>
      <c r="AE111" s="19"/>
      <c r="AF111" s="19"/>
      <c r="AG111" s="19"/>
      <c r="AH111" s="19"/>
      <c r="AI111" s="19"/>
    </row>
    <row r="112" ht="15.75" customHeight="1">
      <c r="A112" s="19"/>
      <c r="B112" s="19"/>
      <c r="C112" s="25"/>
      <c r="D112" s="19"/>
      <c r="E112" s="19"/>
      <c r="F112" s="19"/>
      <c r="G112" s="19"/>
      <c r="H112" s="25"/>
      <c r="I112" s="19"/>
      <c r="J112" s="25"/>
      <c r="K112" s="19"/>
      <c r="L112" s="19"/>
      <c r="M112" s="19"/>
      <c r="N112" s="19"/>
      <c r="O112" s="25"/>
      <c r="P112" s="19"/>
      <c r="Q112" s="19"/>
      <c r="R112" s="19"/>
      <c r="S112" s="19"/>
      <c r="T112" s="19"/>
      <c r="U112" s="19"/>
      <c r="V112" s="19"/>
      <c r="W112" s="19"/>
      <c r="X112" s="19"/>
      <c r="Y112" s="19"/>
      <c r="Z112" s="19"/>
      <c r="AA112" s="19"/>
      <c r="AB112" s="19"/>
      <c r="AC112" s="19"/>
      <c r="AD112" s="19"/>
      <c r="AE112" s="19"/>
      <c r="AF112" s="19"/>
      <c r="AG112" s="19"/>
      <c r="AH112" s="19"/>
      <c r="AI112" s="19"/>
    </row>
    <row r="113" ht="15.75" customHeight="1">
      <c r="A113" s="19"/>
      <c r="B113" s="19"/>
      <c r="C113" s="25"/>
      <c r="D113" s="19"/>
      <c r="E113" s="19"/>
      <c r="F113" s="19"/>
      <c r="G113" s="19"/>
      <c r="H113" s="25"/>
      <c r="I113" s="19"/>
      <c r="J113" s="25"/>
      <c r="K113" s="19"/>
      <c r="L113" s="19"/>
      <c r="M113" s="19"/>
      <c r="N113" s="19"/>
      <c r="O113" s="25"/>
      <c r="P113" s="19"/>
      <c r="Q113" s="19"/>
      <c r="R113" s="19"/>
      <c r="S113" s="19"/>
      <c r="T113" s="19"/>
      <c r="U113" s="19"/>
      <c r="V113" s="19"/>
      <c r="W113" s="19"/>
      <c r="X113" s="19"/>
      <c r="Y113" s="19"/>
      <c r="Z113" s="19"/>
      <c r="AA113" s="19"/>
      <c r="AB113" s="19"/>
      <c r="AC113" s="19"/>
      <c r="AD113" s="19"/>
      <c r="AE113" s="19"/>
      <c r="AF113" s="19"/>
      <c r="AG113" s="19"/>
      <c r="AH113" s="19"/>
      <c r="AI113" s="19"/>
    </row>
    <row r="114" ht="15.75" customHeight="1">
      <c r="A114" s="19"/>
      <c r="B114" s="19"/>
      <c r="C114" s="25"/>
      <c r="D114" s="19"/>
      <c r="E114" s="19"/>
      <c r="F114" s="19"/>
      <c r="G114" s="19"/>
      <c r="H114" s="25"/>
      <c r="I114" s="19"/>
      <c r="J114" s="25"/>
      <c r="K114" s="19"/>
      <c r="L114" s="19"/>
      <c r="M114" s="19"/>
      <c r="N114" s="19"/>
      <c r="O114" s="25"/>
      <c r="P114" s="19"/>
      <c r="Q114" s="19"/>
      <c r="R114" s="19"/>
      <c r="S114" s="19"/>
      <c r="T114" s="19"/>
      <c r="U114" s="19"/>
      <c r="V114" s="19"/>
      <c r="W114" s="19"/>
      <c r="X114" s="19"/>
      <c r="Y114" s="19"/>
      <c r="Z114" s="19"/>
      <c r="AA114" s="19"/>
      <c r="AB114" s="19"/>
      <c r="AC114" s="19"/>
      <c r="AD114" s="19"/>
      <c r="AE114" s="19"/>
      <c r="AF114" s="19"/>
      <c r="AG114" s="19"/>
      <c r="AH114" s="19"/>
      <c r="AI114" s="19"/>
    </row>
    <row r="115" ht="15.75" customHeight="1">
      <c r="A115" s="19"/>
      <c r="B115" s="19"/>
      <c r="C115" s="25"/>
      <c r="D115" s="19"/>
      <c r="E115" s="19"/>
      <c r="F115" s="19"/>
      <c r="G115" s="19"/>
      <c r="H115" s="25"/>
      <c r="I115" s="19"/>
      <c r="J115" s="25"/>
      <c r="K115" s="19"/>
      <c r="L115" s="19"/>
      <c r="M115" s="19"/>
      <c r="N115" s="19"/>
      <c r="O115" s="25"/>
      <c r="P115" s="19"/>
      <c r="Q115" s="19"/>
      <c r="R115" s="19"/>
      <c r="S115" s="19"/>
      <c r="T115" s="19"/>
      <c r="U115" s="19"/>
      <c r="V115" s="19"/>
      <c r="W115" s="19"/>
      <c r="X115" s="19"/>
      <c r="Y115" s="19"/>
      <c r="Z115" s="19"/>
      <c r="AA115" s="19"/>
      <c r="AB115" s="19"/>
      <c r="AC115" s="19"/>
      <c r="AD115" s="19"/>
      <c r="AE115" s="19"/>
      <c r="AF115" s="19"/>
      <c r="AG115" s="19"/>
      <c r="AH115" s="19"/>
      <c r="AI115" s="19"/>
    </row>
    <row r="116" ht="15.75" customHeight="1">
      <c r="A116" s="19"/>
      <c r="B116" s="19"/>
      <c r="C116" s="25"/>
      <c r="D116" s="19"/>
      <c r="E116" s="19"/>
      <c r="F116" s="19"/>
      <c r="G116" s="19"/>
      <c r="H116" s="25"/>
      <c r="I116" s="19"/>
      <c r="J116" s="25"/>
      <c r="K116" s="19"/>
      <c r="L116" s="19"/>
      <c r="M116" s="19"/>
      <c r="N116" s="19"/>
      <c r="O116" s="25"/>
      <c r="P116" s="19"/>
      <c r="Q116" s="19"/>
      <c r="R116" s="19"/>
      <c r="S116" s="19"/>
      <c r="T116" s="19"/>
      <c r="U116" s="19"/>
      <c r="V116" s="19"/>
      <c r="W116" s="19"/>
      <c r="X116" s="19"/>
      <c r="Y116" s="19"/>
      <c r="Z116" s="19"/>
      <c r="AA116" s="19"/>
      <c r="AB116" s="19"/>
      <c r="AC116" s="19"/>
      <c r="AD116" s="19"/>
      <c r="AE116" s="19"/>
      <c r="AF116" s="19"/>
      <c r="AG116" s="19"/>
      <c r="AH116" s="19"/>
      <c r="AI116" s="19"/>
    </row>
    <row r="117" ht="15.75" customHeight="1">
      <c r="A117" s="19"/>
      <c r="B117" s="19"/>
      <c r="C117" s="25"/>
      <c r="D117" s="19"/>
      <c r="E117" s="19"/>
      <c r="F117" s="19"/>
      <c r="G117" s="19"/>
      <c r="H117" s="25"/>
      <c r="I117" s="19"/>
      <c r="J117" s="25"/>
      <c r="K117" s="19"/>
      <c r="L117" s="19"/>
      <c r="M117" s="19"/>
      <c r="N117" s="19"/>
      <c r="O117" s="25"/>
      <c r="P117" s="19"/>
      <c r="Q117" s="19"/>
      <c r="R117" s="19"/>
      <c r="S117" s="19"/>
      <c r="T117" s="19"/>
      <c r="U117" s="19"/>
      <c r="V117" s="19"/>
      <c r="W117" s="19"/>
      <c r="X117" s="19"/>
      <c r="Y117" s="19"/>
      <c r="Z117" s="19"/>
      <c r="AA117" s="19"/>
      <c r="AB117" s="19"/>
      <c r="AC117" s="19"/>
      <c r="AD117" s="19"/>
      <c r="AE117" s="19"/>
      <c r="AF117" s="19"/>
      <c r="AG117" s="19"/>
      <c r="AH117" s="19"/>
      <c r="AI117" s="19"/>
    </row>
    <row r="118" ht="15.75" customHeight="1">
      <c r="A118" s="19"/>
      <c r="B118" s="19"/>
      <c r="C118" s="25"/>
      <c r="D118" s="19"/>
      <c r="E118" s="19"/>
      <c r="F118" s="19"/>
      <c r="G118" s="19"/>
      <c r="H118" s="25"/>
      <c r="I118" s="19"/>
      <c r="J118" s="25"/>
      <c r="K118" s="19"/>
      <c r="L118" s="19"/>
      <c r="M118" s="19"/>
      <c r="N118" s="19"/>
      <c r="O118" s="25"/>
      <c r="P118" s="19"/>
      <c r="Q118" s="19"/>
      <c r="R118" s="19"/>
      <c r="S118" s="19"/>
      <c r="T118" s="19"/>
      <c r="U118" s="19"/>
      <c r="V118" s="19"/>
      <c r="W118" s="19"/>
      <c r="X118" s="19"/>
      <c r="Y118" s="19"/>
      <c r="Z118" s="19"/>
      <c r="AA118" s="19"/>
      <c r="AB118" s="19"/>
      <c r="AC118" s="19"/>
      <c r="AD118" s="19"/>
      <c r="AE118" s="19"/>
      <c r="AF118" s="19"/>
      <c r="AG118" s="19"/>
      <c r="AH118" s="19"/>
      <c r="AI118" s="19"/>
    </row>
    <row r="119" ht="15.75" customHeight="1">
      <c r="A119" s="19"/>
      <c r="B119" s="19"/>
      <c r="C119" s="25"/>
      <c r="D119" s="19"/>
      <c r="E119" s="19"/>
      <c r="F119" s="19"/>
      <c r="G119" s="19"/>
      <c r="H119" s="25"/>
      <c r="I119" s="19"/>
      <c r="J119" s="25"/>
      <c r="K119" s="19"/>
      <c r="L119" s="19"/>
      <c r="M119" s="19"/>
      <c r="N119" s="19"/>
      <c r="O119" s="25"/>
      <c r="P119" s="19"/>
      <c r="Q119" s="19"/>
      <c r="R119" s="19"/>
      <c r="S119" s="19"/>
      <c r="T119" s="19"/>
      <c r="U119" s="19"/>
      <c r="V119" s="19"/>
      <c r="W119" s="19"/>
      <c r="X119" s="19"/>
      <c r="Y119" s="19"/>
      <c r="Z119" s="19"/>
      <c r="AA119" s="19"/>
      <c r="AB119" s="19"/>
      <c r="AC119" s="19"/>
      <c r="AD119" s="19"/>
      <c r="AE119" s="19"/>
      <c r="AF119" s="19"/>
      <c r="AG119" s="19"/>
      <c r="AH119" s="19"/>
      <c r="AI119" s="19"/>
    </row>
    <row r="120" ht="15.75" customHeight="1">
      <c r="A120" s="19"/>
      <c r="B120" s="19"/>
      <c r="C120" s="25"/>
      <c r="D120" s="19"/>
      <c r="E120" s="19"/>
      <c r="F120" s="19"/>
      <c r="G120" s="19"/>
      <c r="H120" s="25"/>
      <c r="I120" s="19"/>
      <c r="J120" s="25"/>
      <c r="K120" s="19"/>
      <c r="L120" s="19"/>
      <c r="M120" s="19"/>
      <c r="N120" s="19"/>
      <c r="O120" s="25"/>
      <c r="P120" s="19"/>
      <c r="Q120" s="19"/>
      <c r="R120" s="19"/>
      <c r="S120" s="19"/>
      <c r="T120" s="19"/>
      <c r="U120" s="19"/>
      <c r="V120" s="19"/>
      <c r="W120" s="19"/>
      <c r="X120" s="19"/>
      <c r="Y120" s="19"/>
      <c r="Z120" s="19"/>
      <c r="AA120" s="19"/>
      <c r="AB120" s="19"/>
      <c r="AC120" s="19"/>
      <c r="AD120" s="19"/>
      <c r="AE120" s="19"/>
      <c r="AF120" s="19"/>
      <c r="AG120" s="19"/>
      <c r="AH120" s="19"/>
      <c r="AI120" s="19"/>
    </row>
    <row r="121" ht="15.75" customHeight="1">
      <c r="A121" s="19"/>
      <c r="B121" s="19"/>
      <c r="C121" s="25"/>
      <c r="D121" s="19"/>
      <c r="E121" s="19"/>
      <c r="F121" s="19"/>
      <c r="G121" s="19"/>
      <c r="H121" s="25"/>
      <c r="I121" s="19"/>
      <c r="J121" s="25"/>
      <c r="K121" s="19"/>
      <c r="L121" s="19"/>
      <c r="M121" s="19"/>
      <c r="N121" s="19"/>
      <c r="O121" s="25"/>
      <c r="P121" s="19"/>
      <c r="Q121" s="19"/>
      <c r="R121" s="19"/>
      <c r="S121" s="19"/>
      <c r="T121" s="19"/>
      <c r="U121" s="19"/>
      <c r="V121" s="19"/>
      <c r="W121" s="19"/>
      <c r="X121" s="19"/>
      <c r="Y121" s="19"/>
      <c r="Z121" s="19"/>
      <c r="AA121" s="19"/>
      <c r="AB121" s="19"/>
      <c r="AC121" s="19"/>
      <c r="AD121" s="19"/>
      <c r="AE121" s="19"/>
      <c r="AF121" s="19"/>
      <c r="AG121" s="19"/>
      <c r="AH121" s="19"/>
      <c r="AI121" s="19"/>
    </row>
    <row r="122" ht="15.75" customHeight="1">
      <c r="A122" s="19"/>
      <c r="B122" s="19"/>
      <c r="C122" s="25"/>
      <c r="D122" s="19"/>
      <c r="E122" s="19"/>
      <c r="F122" s="19"/>
      <c r="G122" s="19"/>
      <c r="H122" s="25"/>
      <c r="I122" s="19"/>
      <c r="J122" s="25"/>
      <c r="K122" s="19"/>
      <c r="L122" s="19"/>
      <c r="M122" s="19"/>
      <c r="N122" s="19"/>
      <c r="O122" s="25"/>
      <c r="P122" s="19"/>
      <c r="Q122" s="19"/>
      <c r="R122" s="19"/>
      <c r="S122" s="19"/>
      <c r="T122" s="19"/>
      <c r="U122" s="19"/>
      <c r="V122" s="19"/>
      <c r="W122" s="19"/>
      <c r="X122" s="19"/>
      <c r="Y122" s="19"/>
      <c r="Z122" s="19"/>
      <c r="AA122" s="19"/>
      <c r="AB122" s="19"/>
      <c r="AC122" s="19"/>
      <c r="AD122" s="19"/>
      <c r="AE122" s="19"/>
      <c r="AF122" s="19"/>
      <c r="AG122" s="19"/>
      <c r="AH122" s="19"/>
      <c r="AI122" s="19"/>
    </row>
    <row r="123" ht="15.75" customHeight="1">
      <c r="A123" s="19"/>
      <c r="B123" s="19"/>
      <c r="C123" s="25"/>
      <c r="D123" s="19"/>
      <c r="E123" s="19"/>
      <c r="F123" s="19"/>
      <c r="G123" s="19"/>
      <c r="H123" s="25"/>
      <c r="I123" s="19"/>
      <c r="J123" s="25"/>
      <c r="K123" s="19"/>
      <c r="L123" s="19"/>
      <c r="M123" s="19"/>
      <c r="N123" s="19"/>
      <c r="O123" s="25"/>
      <c r="P123" s="19"/>
      <c r="Q123" s="19"/>
      <c r="R123" s="19"/>
      <c r="S123" s="19"/>
      <c r="T123" s="19"/>
      <c r="U123" s="19"/>
      <c r="V123" s="19"/>
      <c r="W123" s="19"/>
      <c r="X123" s="19"/>
      <c r="Y123" s="19"/>
      <c r="Z123" s="19"/>
      <c r="AA123" s="19"/>
      <c r="AB123" s="19"/>
      <c r="AC123" s="19"/>
      <c r="AD123" s="19"/>
      <c r="AE123" s="19"/>
      <c r="AF123" s="19"/>
      <c r="AG123" s="19"/>
      <c r="AH123" s="19"/>
      <c r="AI123" s="19"/>
    </row>
    <row r="124" ht="15.75" customHeight="1">
      <c r="A124" s="19"/>
      <c r="B124" s="19"/>
      <c r="C124" s="25"/>
      <c r="D124" s="19"/>
      <c r="E124" s="19"/>
      <c r="F124" s="19"/>
      <c r="G124" s="19"/>
      <c r="H124" s="25"/>
      <c r="I124" s="19"/>
      <c r="J124" s="25"/>
      <c r="K124" s="19"/>
      <c r="L124" s="19"/>
      <c r="M124" s="19"/>
      <c r="N124" s="19"/>
      <c r="O124" s="25"/>
      <c r="P124" s="19"/>
      <c r="Q124" s="19"/>
      <c r="R124" s="19"/>
      <c r="S124" s="19"/>
      <c r="T124" s="19"/>
      <c r="U124" s="19"/>
      <c r="V124" s="19"/>
      <c r="W124" s="19"/>
      <c r="X124" s="19"/>
      <c r="Y124" s="19"/>
      <c r="Z124" s="19"/>
      <c r="AA124" s="19"/>
      <c r="AB124" s="19"/>
      <c r="AC124" s="19"/>
      <c r="AD124" s="19"/>
      <c r="AE124" s="19"/>
      <c r="AF124" s="19"/>
      <c r="AG124" s="19"/>
      <c r="AH124" s="19"/>
      <c r="AI124" s="19"/>
    </row>
    <row r="125" ht="15.75" customHeight="1">
      <c r="A125" s="19"/>
      <c r="B125" s="19"/>
      <c r="C125" s="25"/>
      <c r="D125" s="19"/>
      <c r="E125" s="19"/>
      <c r="F125" s="19"/>
      <c r="G125" s="19"/>
      <c r="H125" s="25"/>
      <c r="I125" s="19"/>
      <c r="J125" s="25"/>
      <c r="K125" s="19"/>
      <c r="L125" s="19"/>
      <c r="M125" s="19"/>
      <c r="N125" s="19"/>
      <c r="O125" s="25"/>
      <c r="P125" s="19"/>
      <c r="Q125" s="19"/>
      <c r="R125" s="19"/>
      <c r="S125" s="19"/>
      <c r="T125" s="19"/>
      <c r="U125" s="19"/>
      <c r="V125" s="19"/>
      <c r="W125" s="19"/>
      <c r="X125" s="19"/>
      <c r="Y125" s="19"/>
      <c r="Z125" s="19"/>
      <c r="AA125" s="19"/>
      <c r="AB125" s="19"/>
      <c r="AC125" s="19"/>
      <c r="AD125" s="19"/>
      <c r="AE125" s="19"/>
      <c r="AF125" s="19"/>
      <c r="AG125" s="19"/>
      <c r="AH125" s="19"/>
      <c r="AI125" s="19"/>
    </row>
    <row r="126" ht="15.75" customHeight="1">
      <c r="A126" s="19"/>
      <c r="B126" s="19"/>
      <c r="C126" s="25"/>
      <c r="D126" s="19"/>
      <c r="E126" s="19"/>
      <c r="F126" s="19"/>
      <c r="G126" s="19"/>
      <c r="H126" s="25"/>
      <c r="I126" s="19"/>
      <c r="J126" s="25"/>
      <c r="K126" s="19"/>
      <c r="L126" s="19"/>
      <c r="M126" s="19"/>
      <c r="N126" s="19"/>
      <c r="O126" s="25"/>
      <c r="P126" s="19"/>
      <c r="Q126" s="19"/>
      <c r="R126" s="19"/>
      <c r="S126" s="19"/>
      <c r="T126" s="19"/>
      <c r="U126" s="19"/>
      <c r="V126" s="19"/>
      <c r="W126" s="19"/>
      <c r="X126" s="19"/>
      <c r="Y126" s="19"/>
      <c r="Z126" s="19"/>
      <c r="AA126" s="19"/>
      <c r="AB126" s="19"/>
      <c r="AC126" s="19"/>
      <c r="AD126" s="19"/>
      <c r="AE126" s="19"/>
      <c r="AF126" s="19"/>
      <c r="AG126" s="19"/>
      <c r="AH126" s="19"/>
      <c r="AI126" s="19"/>
    </row>
    <row r="127" ht="15.75" customHeight="1">
      <c r="A127" s="19"/>
      <c r="B127" s="19"/>
      <c r="C127" s="25"/>
      <c r="D127" s="19"/>
      <c r="E127" s="19"/>
      <c r="F127" s="19"/>
      <c r="G127" s="19"/>
      <c r="H127" s="25"/>
      <c r="I127" s="19"/>
      <c r="J127" s="25"/>
      <c r="K127" s="19"/>
      <c r="L127" s="19"/>
      <c r="M127" s="19"/>
      <c r="N127" s="19"/>
      <c r="O127" s="25"/>
      <c r="P127" s="19"/>
      <c r="Q127" s="19"/>
      <c r="R127" s="19"/>
      <c r="S127" s="19"/>
      <c r="T127" s="19"/>
      <c r="U127" s="19"/>
      <c r="V127" s="19"/>
      <c r="W127" s="19"/>
      <c r="X127" s="19"/>
      <c r="Y127" s="19"/>
      <c r="Z127" s="19"/>
      <c r="AA127" s="19"/>
      <c r="AB127" s="19"/>
      <c r="AC127" s="19"/>
      <c r="AD127" s="19"/>
      <c r="AE127" s="19"/>
      <c r="AF127" s="19"/>
      <c r="AG127" s="19"/>
      <c r="AH127" s="19"/>
      <c r="AI127" s="19"/>
    </row>
    <row r="128" ht="15.75" customHeight="1">
      <c r="A128" s="19"/>
      <c r="B128" s="19"/>
      <c r="C128" s="25"/>
      <c r="D128" s="19"/>
      <c r="E128" s="19"/>
      <c r="F128" s="19"/>
      <c r="G128" s="19"/>
      <c r="H128" s="25"/>
      <c r="I128" s="19"/>
      <c r="J128" s="25"/>
      <c r="K128" s="19"/>
      <c r="L128" s="19"/>
      <c r="M128" s="19"/>
      <c r="N128" s="19"/>
      <c r="O128" s="25"/>
      <c r="P128" s="19"/>
      <c r="Q128" s="19"/>
      <c r="R128" s="19"/>
      <c r="S128" s="19"/>
      <c r="T128" s="19"/>
      <c r="U128" s="19"/>
      <c r="V128" s="19"/>
      <c r="W128" s="19"/>
      <c r="X128" s="19"/>
      <c r="Y128" s="19"/>
      <c r="Z128" s="19"/>
      <c r="AA128" s="19"/>
      <c r="AB128" s="19"/>
      <c r="AC128" s="19"/>
      <c r="AD128" s="19"/>
      <c r="AE128" s="19"/>
      <c r="AF128" s="19"/>
      <c r="AG128" s="19"/>
      <c r="AH128" s="19"/>
      <c r="AI128" s="19"/>
    </row>
    <row r="129" ht="15.75" customHeight="1">
      <c r="A129" s="19"/>
      <c r="B129" s="19"/>
      <c r="C129" s="25"/>
      <c r="D129" s="19"/>
      <c r="E129" s="19"/>
      <c r="F129" s="19"/>
      <c r="G129" s="19"/>
      <c r="H129" s="25"/>
      <c r="I129" s="19"/>
      <c r="J129" s="25"/>
      <c r="K129" s="19"/>
      <c r="L129" s="19"/>
      <c r="M129" s="19"/>
      <c r="N129" s="19"/>
      <c r="O129" s="25"/>
      <c r="P129" s="19"/>
      <c r="Q129" s="19"/>
      <c r="R129" s="19"/>
      <c r="S129" s="19"/>
      <c r="T129" s="19"/>
      <c r="U129" s="19"/>
      <c r="V129" s="19"/>
      <c r="W129" s="19"/>
      <c r="X129" s="19"/>
      <c r="Y129" s="19"/>
      <c r="Z129" s="19"/>
      <c r="AA129" s="19"/>
      <c r="AB129" s="19"/>
      <c r="AC129" s="19"/>
      <c r="AD129" s="19"/>
      <c r="AE129" s="19"/>
      <c r="AF129" s="19"/>
      <c r="AG129" s="19"/>
      <c r="AH129" s="19"/>
      <c r="AI129" s="19"/>
    </row>
    <row r="130" ht="15.75" customHeight="1">
      <c r="A130" s="19"/>
      <c r="B130" s="19"/>
      <c r="C130" s="25"/>
      <c r="D130" s="19"/>
      <c r="E130" s="19"/>
      <c r="F130" s="19"/>
      <c r="G130" s="19"/>
      <c r="H130" s="25"/>
      <c r="I130" s="19"/>
      <c r="J130" s="25"/>
      <c r="K130" s="19"/>
      <c r="L130" s="19"/>
      <c r="M130" s="19"/>
      <c r="N130" s="19"/>
      <c r="O130" s="25"/>
      <c r="P130" s="19"/>
      <c r="Q130" s="19"/>
      <c r="R130" s="19"/>
      <c r="S130" s="19"/>
      <c r="T130" s="19"/>
      <c r="U130" s="19"/>
      <c r="V130" s="19"/>
      <c r="W130" s="19"/>
      <c r="X130" s="19"/>
      <c r="Y130" s="19"/>
      <c r="Z130" s="19"/>
      <c r="AA130" s="19"/>
      <c r="AB130" s="19"/>
      <c r="AC130" s="19"/>
      <c r="AD130" s="19"/>
      <c r="AE130" s="19"/>
      <c r="AF130" s="19"/>
      <c r="AG130" s="19"/>
      <c r="AH130" s="19"/>
      <c r="AI130" s="19"/>
    </row>
    <row r="131" ht="15.75" customHeight="1">
      <c r="A131" s="19"/>
      <c r="B131" s="19"/>
      <c r="C131" s="25"/>
      <c r="D131" s="19"/>
      <c r="E131" s="19"/>
      <c r="F131" s="19"/>
      <c r="G131" s="19"/>
      <c r="H131" s="25"/>
      <c r="I131" s="19"/>
      <c r="J131" s="25"/>
      <c r="K131" s="19"/>
      <c r="L131" s="19"/>
      <c r="M131" s="19"/>
      <c r="N131" s="19"/>
      <c r="O131" s="25"/>
      <c r="P131" s="19"/>
      <c r="Q131" s="19"/>
      <c r="R131" s="19"/>
      <c r="S131" s="19"/>
      <c r="T131" s="19"/>
      <c r="U131" s="19"/>
      <c r="V131" s="19"/>
      <c r="W131" s="19"/>
      <c r="X131" s="19"/>
      <c r="Y131" s="19"/>
      <c r="Z131" s="19"/>
      <c r="AA131" s="19"/>
      <c r="AB131" s="19"/>
      <c r="AC131" s="19"/>
      <c r="AD131" s="19"/>
      <c r="AE131" s="19"/>
      <c r="AF131" s="19"/>
      <c r="AG131" s="19"/>
      <c r="AH131" s="19"/>
      <c r="AI131" s="19"/>
    </row>
    <row r="132" ht="15.75" customHeight="1">
      <c r="A132" s="19"/>
      <c r="B132" s="19"/>
      <c r="C132" s="25"/>
      <c r="D132" s="19"/>
      <c r="E132" s="19"/>
      <c r="F132" s="19"/>
      <c r="G132" s="19"/>
      <c r="H132" s="25"/>
      <c r="I132" s="19"/>
      <c r="J132" s="25"/>
      <c r="K132" s="19"/>
      <c r="L132" s="19"/>
      <c r="M132" s="19"/>
      <c r="N132" s="19"/>
      <c r="O132" s="25"/>
      <c r="P132" s="19"/>
      <c r="Q132" s="19"/>
      <c r="R132" s="19"/>
      <c r="S132" s="19"/>
      <c r="T132" s="19"/>
      <c r="U132" s="19"/>
      <c r="V132" s="19"/>
      <c r="W132" s="19"/>
      <c r="X132" s="19"/>
      <c r="Y132" s="19"/>
      <c r="Z132" s="19"/>
      <c r="AA132" s="19"/>
      <c r="AB132" s="19"/>
      <c r="AC132" s="19"/>
      <c r="AD132" s="19"/>
      <c r="AE132" s="19"/>
      <c r="AF132" s="19"/>
      <c r="AG132" s="19"/>
      <c r="AH132" s="19"/>
      <c r="AI132" s="19"/>
    </row>
    <row r="133" ht="15.75" customHeight="1">
      <c r="A133" s="19"/>
      <c r="B133" s="19"/>
      <c r="C133" s="25"/>
      <c r="D133" s="19"/>
      <c r="E133" s="19"/>
      <c r="F133" s="19"/>
      <c r="G133" s="19"/>
      <c r="H133" s="25"/>
      <c r="I133" s="19"/>
      <c r="J133" s="25"/>
      <c r="K133" s="19"/>
      <c r="L133" s="19"/>
      <c r="M133" s="19"/>
      <c r="N133" s="19"/>
      <c r="O133" s="25"/>
      <c r="P133" s="19"/>
      <c r="Q133" s="19"/>
      <c r="R133" s="19"/>
      <c r="S133" s="19"/>
      <c r="T133" s="19"/>
      <c r="U133" s="19"/>
      <c r="V133" s="19"/>
      <c r="W133" s="19"/>
      <c r="X133" s="19"/>
      <c r="Y133" s="19"/>
      <c r="Z133" s="19"/>
      <c r="AA133" s="19"/>
      <c r="AB133" s="19"/>
      <c r="AC133" s="19"/>
      <c r="AD133" s="19"/>
      <c r="AE133" s="19"/>
      <c r="AF133" s="19"/>
      <c r="AG133" s="19"/>
      <c r="AH133" s="19"/>
      <c r="AI133" s="19"/>
    </row>
    <row r="134" ht="15.75" customHeight="1">
      <c r="A134" s="19"/>
      <c r="B134" s="19"/>
      <c r="C134" s="25"/>
      <c r="D134" s="19"/>
      <c r="E134" s="19"/>
      <c r="F134" s="19"/>
      <c r="G134" s="19"/>
      <c r="H134" s="25"/>
      <c r="I134" s="19"/>
      <c r="J134" s="25"/>
      <c r="K134" s="19"/>
      <c r="L134" s="19"/>
      <c r="M134" s="19"/>
      <c r="N134" s="19"/>
      <c r="O134" s="25"/>
      <c r="P134" s="19"/>
      <c r="Q134" s="19"/>
      <c r="R134" s="19"/>
      <c r="S134" s="19"/>
      <c r="T134" s="19"/>
      <c r="U134" s="19"/>
      <c r="V134" s="19"/>
      <c r="W134" s="19"/>
      <c r="X134" s="19"/>
      <c r="Y134" s="19"/>
      <c r="Z134" s="19"/>
      <c r="AA134" s="19"/>
      <c r="AB134" s="19"/>
      <c r="AC134" s="19"/>
      <c r="AD134" s="19"/>
      <c r="AE134" s="19"/>
      <c r="AF134" s="19"/>
      <c r="AG134" s="19"/>
      <c r="AH134" s="19"/>
      <c r="AI134" s="19"/>
    </row>
    <row r="135" ht="15.75" customHeight="1">
      <c r="A135" s="19"/>
      <c r="B135" s="19"/>
      <c r="C135" s="25"/>
      <c r="D135" s="19"/>
      <c r="E135" s="19"/>
      <c r="F135" s="19"/>
      <c r="G135" s="19"/>
      <c r="H135" s="25"/>
      <c r="I135" s="19"/>
      <c r="J135" s="25"/>
      <c r="K135" s="19"/>
      <c r="L135" s="19"/>
      <c r="M135" s="19"/>
      <c r="N135" s="19"/>
      <c r="O135" s="25"/>
      <c r="P135" s="19"/>
      <c r="Q135" s="19"/>
      <c r="R135" s="19"/>
      <c r="S135" s="19"/>
      <c r="T135" s="19"/>
      <c r="U135" s="19"/>
      <c r="V135" s="19"/>
      <c r="W135" s="19"/>
      <c r="X135" s="19"/>
      <c r="Y135" s="19"/>
      <c r="Z135" s="19"/>
      <c r="AA135" s="19"/>
      <c r="AB135" s="19"/>
      <c r="AC135" s="19"/>
      <c r="AD135" s="19"/>
      <c r="AE135" s="19"/>
      <c r="AF135" s="19"/>
      <c r="AG135" s="19"/>
      <c r="AH135" s="19"/>
      <c r="AI135" s="19"/>
    </row>
    <row r="136" ht="15.75" customHeight="1">
      <c r="A136" s="19"/>
      <c r="B136" s="19"/>
      <c r="C136" s="25"/>
      <c r="D136" s="19"/>
      <c r="E136" s="19"/>
      <c r="F136" s="19"/>
      <c r="G136" s="19"/>
      <c r="H136" s="25"/>
      <c r="I136" s="19"/>
      <c r="J136" s="25"/>
      <c r="K136" s="19"/>
      <c r="L136" s="19"/>
      <c r="M136" s="19"/>
      <c r="N136" s="19"/>
      <c r="O136" s="25"/>
      <c r="P136" s="19"/>
      <c r="Q136" s="19"/>
      <c r="R136" s="19"/>
      <c r="S136" s="19"/>
      <c r="T136" s="19"/>
      <c r="U136" s="19"/>
      <c r="V136" s="19"/>
      <c r="W136" s="19"/>
      <c r="X136" s="19"/>
      <c r="Y136" s="19"/>
      <c r="Z136" s="19"/>
      <c r="AA136" s="19"/>
      <c r="AB136" s="19"/>
      <c r="AC136" s="19"/>
      <c r="AD136" s="19"/>
      <c r="AE136" s="19"/>
      <c r="AF136" s="19"/>
      <c r="AG136" s="19"/>
      <c r="AH136" s="19"/>
      <c r="AI136" s="19"/>
    </row>
    <row r="137" ht="15.75" customHeight="1">
      <c r="A137" s="19"/>
      <c r="B137" s="19"/>
      <c r="C137" s="25"/>
      <c r="D137" s="19"/>
      <c r="E137" s="19"/>
      <c r="F137" s="19"/>
      <c r="G137" s="19"/>
      <c r="H137" s="25"/>
      <c r="I137" s="19"/>
      <c r="J137" s="25"/>
      <c r="K137" s="19"/>
      <c r="L137" s="19"/>
      <c r="M137" s="19"/>
      <c r="N137" s="19"/>
      <c r="O137" s="25"/>
      <c r="P137" s="19"/>
      <c r="Q137" s="19"/>
      <c r="R137" s="19"/>
      <c r="S137" s="19"/>
      <c r="T137" s="19"/>
      <c r="U137" s="19"/>
      <c r="V137" s="19"/>
      <c r="W137" s="19"/>
      <c r="X137" s="19"/>
      <c r="Y137" s="19"/>
      <c r="Z137" s="19"/>
      <c r="AA137" s="19"/>
      <c r="AB137" s="19"/>
      <c r="AC137" s="19"/>
      <c r="AD137" s="19"/>
      <c r="AE137" s="19"/>
      <c r="AF137" s="19"/>
      <c r="AG137" s="19"/>
      <c r="AH137" s="19"/>
      <c r="AI137" s="19"/>
    </row>
    <row r="138" ht="15.75" customHeight="1">
      <c r="A138" s="19"/>
      <c r="B138" s="19"/>
      <c r="C138" s="25"/>
      <c r="D138" s="19"/>
      <c r="E138" s="19"/>
      <c r="F138" s="19"/>
      <c r="G138" s="19"/>
      <c r="H138" s="25"/>
      <c r="I138" s="19"/>
      <c r="J138" s="25"/>
      <c r="K138" s="19"/>
      <c r="L138" s="19"/>
      <c r="M138" s="19"/>
      <c r="N138" s="19"/>
      <c r="O138" s="25"/>
      <c r="P138" s="19"/>
      <c r="Q138" s="19"/>
      <c r="R138" s="19"/>
      <c r="S138" s="19"/>
      <c r="T138" s="19"/>
      <c r="U138" s="19"/>
      <c r="V138" s="19"/>
      <c r="W138" s="19"/>
      <c r="X138" s="19"/>
      <c r="Y138" s="19"/>
      <c r="Z138" s="19"/>
      <c r="AA138" s="19"/>
      <c r="AB138" s="19"/>
      <c r="AC138" s="19"/>
      <c r="AD138" s="19"/>
      <c r="AE138" s="19"/>
      <c r="AF138" s="19"/>
      <c r="AG138" s="19"/>
      <c r="AH138" s="19"/>
      <c r="AI138" s="19"/>
    </row>
    <row r="139" ht="15.75" customHeight="1">
      <c r="A139" s="19"/>
      <c r="B139" s="19"/>
      <c r="C139" s="25"/>
      <c r="D139" s="19"/>
      <c r="E139" s="19"/>
      <c r="F139" s="19"/>
      <c r="G139" s="19"/>
      <c r="H139" s="25"/>
      <c r="I139" s="19"/>
      <c r="J139" s="25"/>
      <c r="K139" s="19"/>
      <c r="L139" s="19"/>
      <c r="M139" s="19"/>
      <c r="N139" s="19"/>
      <c r="O139" s="25"/>
      <c r="P139" s="19"/>
      <c r="Q139" s="19"/>
      <c r="R139" s="19"/>
      <c r="S139" s="19"/>
      <c r="T139" s="19"/>
      <c r="U139" s="19"/>
      <c r="V139" s="19"/>
      <c r="W139" s="19"/>
      <c r="X139" s="19"/>
      <c r="Y139" s="19"/>
      <c r="Z139" s="19"/>
      <c r="AA139" s="19"/>
      <c r="AB139" s="19"/>
      <c r="AC139" s="19"/>
      <c r="AD139" s="19"/>
      <c r="AE139" s="19"/>
      <c r="AF139" s="19"/>
      <c r="AG139" s="19"/>
      <c r="AH139" s="19"/>
      <c r="AI139" s="19"/>
    </row>
    <row r="140" ht="15.75" customHeight="1">
      <c r="A140" s="19"/>
      <c r="B140" s="19"/>
      <c r="C140" s="25"/>
      <c r="D140" s="19"/>
      <c r="E140" s="19"/>
      <c r="F140" s="19"/>
      <c r="G140" s="19"/>
      <c r="H140" s="25"/>
      <c r="I140" s="19"/>
      <c r="J140" s="25"/>
      <c r="K140" s="19"/>
      <c r="L140" s="19"/>
      <c r="M140" s="19"/>
      <c r="N140" s="19"/>
      <c r="O140" s="25"/>
      <c r="P140" s="19"/>
      <c r="Q140" s="19"/>
      <c r="R140" s="19"/>
      <c r="S140" s="19"/>
      <c r="T140" s="19"/>
      <c r="U140" s="19"/>
      <c r="V140" s="19"/>
      <c r="W140" s="19"/>
      <c r="X140" s="19"/>
      <c r="Y140" s="19"/>
      <c r="Z140" s="19"/>
      <c r="AA140" s="19"/>
      <c r="AB140" s="19"/>
      <c r="AC140" s="19"/>
      <c r="AD140" s="19"/>
      <c r="AE140" s="19"/>
      <c r="AF140" s="19"/>
      <c r="AG140" s="19"/>
      <c r="AH140" s="19"/>
      <c r="AI140" s="19"/>
    </row>
    <row r="141" ht="15.75" customHeight="1">
      <c r="A141" s="19"/>
      <c r="B141" s="19"/>
      <c r="C141" s="25"/>
      <c r="D141" s="19"/>
      <c r="E141" s="19"/>
      <c r="F141" s="19"/>
      <c r="G141" s="19"/>
      <c r="H141" s="25"/>
      <c r="I141" s="19"/>
      <c r="J141" s="25"/>
      <c r="K141" s="19"/>
      <c r="L141" s="19"/>
      <c r="M141" s="19"/>
      <c r="N141" s="19"/>
      <c r="O141" s="25"/>
      <c r="P141" s="19"/>
      <c r="Q141" s="19"/>
      <c r="R141" s="19"/>
      <c r="S141" s="19"/>
      <c r="T141" s="19"/>
      <c r="U141" s="19"/>
      <c r="V141" s="19"/>
      <c r="W141" s="19"/>
      <c r="X141" s="19"/>
      <c r="Y141" s="19"/>
      <c r="Z141" s="19"/>
      <c r="AA141" s="19"/>
      <c r="AB141" s="19"/>
      <c r="AC141" s="19"/>
      <c r="AD141" s="19"/>
      <c r="AE141" s="19"/>
      <c r="AF141" s="19"/>
      <c r="AG141" s="19"/>
      <c r="AH141" s="19"/>
      <c r="AI141" s="19"/>
    </row>
    <row r="142" ht="15.75" customHeight="1">
      <c r="A142" s="19"/>
      <c r="B142" s="19"/>
      <c r="C142" s="25"/>
      <c r="D142" s="19"/>
      <c r="E142" s="19"/>
      <c r="F142" s="19"/>
      <c r="G142" s="19"/>
      <c r="H142" s="25"/>
      <c r="I142" s="19"/>
      <c r="J142" s="25"/>
      <c r="K142" s="19"/>
      <c r="L142" s="19"/>
      <c r="M142" s="19"/>
      <c r="N142" s="19"/>
      <c r="O142" s="25"/>
      <c r="P142" s="19"/>
      <c r="Q142" s="19"/>
      <c r="R142" s="19"/>
      <c r="S142" s="19"/>
      <c r="T142" s="19"/>
      <c r="U142" s="19"/>
      <c r="V142" s="19"/>
      <c r="W142" s="19"/>
      <c r="X142" s="19"/>
      <c r="Y142" s="19"/>
      <c r="Z142" s="19"/>
      <c r="AA142" s="19"/>
      <c r="AB142" s="19"/>
      <c r="AC142" s="19"/>
      <c r="AD142" s="19"/>
      <c r="AE142" s="19"/>
      <c r="AF142" s="19"/>
      <c r="AG142" s="19"/>
      <c r="AH142" s="19"/>
      <c r="AI142" s="19"/>
    </row>
    <row r="143" ht="15.75" customHeight="1">
      <c r="A143" s="19"/>
      <c r="B143" s="19"/>
      <c r="C143" s="25"/>
      <c r="D143" s="19"/>
      <c r="E143" s="19"/>
      <c r="F143" s="19"/>
      <c r="G143" s="19"/>
      <c r="H143" s="25"/>
      <c r="I143" s="19"/>
      <c r="J143" s="25"/>
      <c r="K143" s="19"/>
      <c r="L143" s="19"/>
      <c r="M143" s="19"/>
      <c r="N143" s="19"/>
      <c r="O143" s="25"/>
      <c r="P143" s="19"/>
      <c r="Q143" s="19"/>
      <c r="R143" s="19"/>
      <c r="S143" s="19"/>
      <c r="T143" s="19"/>
      <c r="U143" s="19"/>
      <c r="V143" s="19"/>
      <c r="W143" s="19"/>
      <c r="X143" s="19"/>
      <c r="Y143" s="19"/>
      <c r="Z143" s="19"/>
      <c r="AA143" s="19"/>
      <c r="AB143" s="19"/>
      <c r="AC143" s="19"/>
      <c r="AD143" s="19"/>
      <c r="AE143" s="19"/>
      <c r="AF143" s="19"/>
      <c r="AG143" s="19"/>
      <c r="AH143" s="19"/>
      <c r="AI143" s="19"/>
    </row>
    <row r="144" ht="15.75" customHeight="1">
      <c r="A144" s="19"/>
      <c r="B144" s="19"/>
      <c r="C144" s="25"/>
      <c r="D144" s="19"/>
      <c r="E144" s="19"/>
      <c r="F144" s="19"/>
      <c r="G144" s="19"/>
      <c r="H144" s="25"/>
      <c r="I144" s="19"/>
      <c r="J144" s="25"/>
      <c r="K144" s="19"/>
      <c r="L144" s="19"/>
      <c r="M144" s="19"/>
      <c r="N144" s="19"/>
      <c r="O144" s="25"/>
      <c r="P144" s="19"/>
      <c r="Q144" s="19"/>
      <c r="R144" s="19"/>
      <c r="S144" s="19"/>
      <c r="T144" s="19"/>
      <c r="U144" s="19"/>
      <c r="V144" s="19"/>
      <c r="W144" s="19"/>
      <c r="X144" s="19"/>
      <c r="Y144" s="19"/>
      <c r="Z144" s="19"/>
      <c r="AA144" s="19"/>
      <c r="AB144" s="19"/>
      <c r="AC144" s="19"/>
      <c r="AD144" s="19"/>
      <c r="AE144" s="19"/>
      <c r="AF144" s="19"/>
      <c r="AG144" s="19"/>
      <c r="AH144" s="19"/>
      <c r="AI144" s="19"/>
    </row>
    <row r="145" ht="15.75" customHeight="1">
      <c r="A145" s="19"/>
      <c r="B145" s="19"/>
      <c r="C145" s="25"/>
      <c r="D145" s="19"/>
      <c r="E145" s="19"/>
      <c r="F145" s="19"/>
      <c r="G145" s="19"/>
      <c r="H145" s="25"/>
      <c r="I145" s="19"/>
      <c r="J145" s="25"/>
      <c r="K145" s="19"/>
      <c r="L145" s="19"/>
      <c r="M145" s="19"/>
      <c r="N145" s="19"/>
      <c r="O145" s="25"/>
      <c r="P145" s="19"/>
      <c r="Q145" s="19"/>
      <c r="R145" s="19"/>
      <c r="S145" s="19"/>
      <c r="T145" s="19"/>
      <c r="U145" s="19"/>
      <c r="V145" s="19"/>
      <c r="W145" s="19"/>
      <c r="X145" s="19"/>
      <c r="Y145" s="19"/>
      <c r="Z145" s="19"/>
      <c r="AA145" s="19"/>
      <c r="AB145" s="19"/>
      <c r="AC145" s="19"/>
      <c r="AD145" s="19"/>
      <c r="AE145" s="19"/>
      <c r="AF145" s="19"/>
      <c r="AG145" s="19"/>
      <c r="AH145" s="19"/>
      <c r="AI145" s="19"/>
    </row>
    <row r="146" ht="15.75" customHeight="1">
      <c r="A146" s="19"/>
      <c r="B146" s="19"/>
      <c r="C146" s="25"/>
      <c r="D146" s="19"/>
      <c r="E146" s="19"/>
      <c r="F146" s="19"/>
      <c r="G146" s="19"/>
      <c r="H146" s="25"/>
      <c r="I146" s="19"/>
      <c r="J146" s="25"/>
      <c r="K146" s="19"/>
      <c r="L146" s="19"/>
      <c r="M146" s="19"/>
      <c r="N146" s="19"/>
      <c r="O146" s="25"/>
      <c r="P146" s="19"/>
      <c r="Q146" s="19"/>
      <c r="R146" s="19"/>
      <c r="S146" s="19"/>
      <c r="T146" s="19"/>
      <c r="U146" s="19"/>
      <c r="V146" s="19"/>
      <c r="W146" s="19"/>
      <c r="X146" s="19"/>
      <c r="Y146" s="19"/>
      <c r="Z146" s="19"/>
      <c r="AA146" s="19"/>
      <c r="AB146" s="19"/>
      <c r="AC146" s="19"/>
      <c r="AD146" s="19"/>
      <c r="AE146" s="19"/>
      <c r="AF146" s="19"/>
      <c r="AG146" s="19"/>
      <c r="AH146" s="19"/>
      <c r="AI146" s="19"/>
    </row>
    <row r="147" ht="15.75" customHeight="1">
      <c r="A147" s="19"/>
      <c r="B147" s="19"/>
      <c r="C147" s="25"/>
      <c r="D147" s="19"/>
      <c r="E147" s="19"/>
      <c r="F147" s="19"/>
      <c r="G147" s="19"/>
      <c r="H147" s="25"/>
      <c r="I147" s="19"/>
      <c r="J147" s="25"/>
      <c r="K147" s="19"/>
      <c r="L147" s="19"/>
      <c r="M147" s="19"/>
      <c r="N147" s="19"/>
      <c r="O147" s="25"/>
      <c r="P147" s="19"/>
      <c r="Q147" s="19"/>
      <c r="R147" s="19"/>
      <c r="S147" s="19"/>
      <c r="T147" s="19"/>
      <c r="U147" s="19"/>
      <c r="V147" s="19"/>
      <c r="W147" s="19"/>
      <c r="X147" s="19"/>
      <c r="Y147" s="19"/>
      <c r="Z147" s="19"/>
      <c r="AA147" s="19"/>
      <c r="AB147" s="19"/>
      <c r="AC147" s="19"/>
      <c r="AD147" s="19"/>
      <c r="AE147" s="19"/>
      <c r="AF147" s="19"/>
      <c r="AG147" s="19"/>
      <c r="AH147" s="19"/>
      <c r="AI147" s="19"/>
    </row>
    <row r="148" ht="15.75" customHeight="1">
      <c r="A148" s="19"/>
      <c r="B148" s="19"/>
      <c r="C148" s="25"/>
      <c r="D148" s="19"/>
      <c r="E148" s="19"/>
      <c r="F148" s="19"/>
      <c r="G148" s="19"/>
      <c r="H148" s="25"/>
      <c r="I148" s="19"/>
      <c r="J148" s="25"/>
      <c r="K148" s="19"/>
      <c r="L148" s="19"/>
      <c r="M148" s="19"/>
      <c r="N148" s="19"/>
      <c r="O148" s="25"/>
      <c r="P148" s="19"/>
      <c r="Q148" s="19"/>
      <c r="R148" s="19"/>
      <c r="S148" s="19"/>
      <c r="T148" s="19"/>
      <c r="U148" s="19"/>
      <c r="V148" s="19"/>
      <c r="W148" s="19"/>
      <c r="X148" s="19"/>
      <c r="Y148" s="19"/>
      <c r="Z148" s="19"/>
      <c r="AA148" s="19"/>
      <c r="AB148" s="19"/>
      <c r="AC148" s="19"/>
      <c r="AD148" s="19"/>
      <c r="AE148" s="19"/>
      <c r="AF148" s="19"/>
      <c r="AG148" s="19"/>
      <c r="AH148" s="19"/>
      <c r="AI148" s="19"/>
    </row>
    <row r="149" ht="15.75" customHeight="1">
      <c r="A149" s="19"/>
      <c r="B149" s="19"/>
      <c r="C149" s="25"/>
      <c r="D149" s="19"/>
      <c r="E149" s="19"/>
      <c r="F149" s="19"/>
      <c r="G149" s="19"/>
      <c r="H149" s="25"/>
      <c r="I149" s="19"/>
      <c r="J149" s="25"/>
      <c r="K149" s="19"/>
      <c r="L149" s="19"/>
      <c r="M149" s="19"/>
      <c r="N149" s="19"/>
      <c r="O149" s="25"/>
      <c r="P149" s="19"/>
      <c r="Q149" s="19"/>
      <c r="R149" s="19"/>
      <c r="S149" s="19"/>
      <c r="T149" s="19"/>
      <c r="U149" s="19"/>
      <c r="V149" s="19"/>
      <c r="W149" s="19"/>
      <c r="X149" s="19"/>
      <c r="Y149" s="19"/>
      <c r="Z149" s="19"/>
      <c r="AA149" s="19"/>
      <c r="AB149" s="19"/>
      <c r="AC149" s="19"/>
      <c r="AD149" s="19"/>
      <c r="AE149" s="19"/>
      <c r="AF149" s="19"/>
      <c r="AG149" s="19"/>
      <c r="AH149" s="19"/>
      <c r="AI149" s="19"/>
    </row>
    <row r="150" ht="15.75" customHeight="1">
      <c r="A150" s="19"/>
      <c r="B150" s="19"/>
      <c r="C150" s="25"/>
      <c r="D150" s="19"/>
      <c r="E150" s="19"/>
      <c r="F150" s="19"/>
      <c r="G150" s="19"/>
      <c r="H150" s="25"/>
      <c r="I150" s="19"/>
      <c r="J150" s="25"/>
      <c r="K150" s="19"/>
      <c r="L150" s="19"/>
      <c r="M150" s="19"/>
      <c r="N150" s="19"/>
      <c r="O150" s="25"/>
      <c r="P150" s="19"/>
      <c r="Q150" s="19"/>
      <c r="R150" s="19"/>
      <c r="S150" s="19"/>
      <c r="T150" s="19"/>
      <c r="U150" s="19"/>
      <c r="V150" s="19"/>
      <c r="W150" s="19"/>
      <c r="X150" s="19"/>
      <c r="Y150" s="19"/>
      <c r="Z150" s="19"/>
      <c r="AA150" s="19"/>
      <c r="AB150" s="19"/>
      <c r="AC150" s="19"/>
      <c r="AD150" s="19"/>
      <c r="AE150" s="19"/>
      <c r="AF150" s="19"/>
      <c r="AG150" s="19"/>
      <c r="AH150" s="19"/>
      <c r="AI150" s="19"/>
    </row>
    <row r="151" ht="15.75" customHeight="1">
      <c r="A151" s="19"/>
      <c r="B151" s="19"/>
      <c r="C151" s="25"/>
      <c r="D151" s="19"/>
      <c r="E151" s="19"/>
      <c r="F151" s="19"/>
      <c r="G151" s="19"/>
      <c r="H151" s="25"/>
      <c r="I151" s="19"/>
      <c r="J151" s="25"/>
      <c r="K151" s="19"/>
      <c r="L151" s="19"/>
      <c r="M151" s="19"/>
      <c r="N151" s="19"/>
      <c r="O151" s="25"/>
      <c r="P151" s="19"/>
      <c r="Q151" s="19"/>
      <c r="R151" s="19"/>
      <c r="S151" s="19"/>
      <c r="T151" s="19"/>
      <c r="U151" s="19"/>
      <c r="V151" s="19"/>
      <c r="W151" s="19"/>
      <c r="X151" s="19"/>
      <c r="Y151" s="19"/>
      <c r="Z151" s="19"/>
      <c r="AA151" s="19"/>
      <c r="AB151" s="19"/>
      <c r="AC151" s="19"/>
      <c r="AD151" s="19"/>
      <c r="AE151" s="19"/>
      <c r="AF151" s="19"/>
      <c r="AG151" s="19"/>
      <c r="AH151" s="19"/>
      <c r="AI151" s="19"/>
    </row>
    <row r="152" ht="15.75" customHeight="1">
      <c r="A152" s="19"/>
      <c r="B152" s="19"/>
      <c r="C152" s="25"/>
      <c r="D152" s="19"/>
      <c r="E152" s="19"/>
      <c r="F152" s="19"/>
      <c r="G152" s="19"/>
      <c r="H152" s="25"/>
      <c r="I152" s="19"/>
      <c r="J152" s="25"/>
      <c r="K152" s="19"/>
      <c r="L152" s="19"/>
      <c r="M152" s="19"/>
      <c r="N152" s="19"/>
      <c r="O152" s="25"/>
      <c r="P152" s="19"/>
      <c r="Q152" s="19"/>
      <c r="R152" s="19"/>
      <c r="S152" s="19"/>
      <c r="T152" s="19"/>
      <c r="U152" s="19"/>
      <c r="V152" s="19"/>
      <c r="W152" s="19"/>
      <c r="X152" s="19"/>
      <c r="Y152" s="19"/>
      <c r="Z152" s="19"/>
      <c r="AA152" s="19"/>
      <c r="AB152" s="19"/>
      <c r="AC152" s="19"/>
      <c r="AD152" s="19"/>
      <c r="AE152" s="19"/>
      <c r="AF152" s="19"/>
      <c r="AG152" s="19"/>
      <c r="AH152" s="19"/>
      <c r="AI152" s="19"/>
    </row>
    <row r="153" ht="15.75" customHeight="1">
      <c r="A153" s="19"/>
      <c r="B153" s="19"/>
      <c r="C153" s="25"/>
      <c r="D153" s="19"/>
      <c r="E153" s="19"/>
      <c r="F153" s="19"/>
      <c r="G153" s="19"/>
      <c r="H153" s="25"/>
      <c r="I153" s="19"/>
      <c r="J153" s="25"/>
      <c r="K153" s="19"/>
      <c r="L153" s="19"/>
      <c r="M153" s="19"/>
      <c r="N153" s="19"/>
      <c r="O153" s="25"/>
      <c r="P153" s="19"/>
      <c r="Q153" s="19"/>
      <c r="R153" s="19"/>
      <c r="S153" s="19"/>
      <c r="T153" s="19"/>
      <c r="U153" s="19"/>
      <c r="V153" s="19"/>
      <c r="W153" s="19"/>
      <c r="X153" s="19"/>
      <c r="Y153" s="19"/>
      <c r="Z153" s="19"/>
      <c r="AA153" s="19"/>
      <c r="AB153" s="19"/>
      <c r="AC153" s="19"/>
      <c r="AD153" s="19"/>
      <c r="AE153" s="19"/>
      <c r="AF153" s="19"/>
      <c r="AG153" s="19"/>
      <c r="AH153" s="19"/>
      <c r="AI153" s="19"/>
    </row>
    <row r="154" ht="15.75" customHeight="1">
      <c r="A154" s="19"/>
      <c r="B154" s="19"/>
      <c r="C154" s="25"/>
      <c r="D154" s="19"/>
      <c r="E154" s="19"/>
      <c r="F154" s="19"/>
      <c r="G154" s="19"/>
      <c r="H154" s="25"/>
      <c r="I154" s="19"/>
      <c r="J154" s="25"/>
      <c r="K154" s="19"/>
      <c r="L154" s="19"/>
      <c r="M154" s="19"/>
      <c r="N154" s="19"/>
      <c r="O154" s="25"/>
      <c r="P154" s="19"/>
      <c r="Q154" s="19"/>
      <c r="R154" s="19"/>
      <c r="S154" s="19"/>
      <c r="T154" s="19"/>
      <c r="U154" s="19"/>
      <c r="V154" s="19"/>
      <c r="W154" s="19"/>
      <c r="X154" s="19"/>
      <c r="Y154" s="19"/>
      <c r="Z154" s="19"/>
      <c r="AA154" s="19"/>
      <c r="AB154" s="19"/>
      <c r="AC154" s="19"/>
      <c r="AD154" s="19"/>
      <c r="AE154" s="19"/>
      <c r="AF154" s="19"/>
      <c r="AG154" s="19"/>
      <c r="AH154" s="19"/>
      <c r="AI154" s="19"/>
    </row>
    <row r="155" ht="15.75" customHeight="1">
      <c r="A155" s="19"/>
      <c r="B155" s="19"/>
      <c r="C155" s="25"/>
      <c r="D155" s="19"/>
      <c r="E155" s="19"/>
      <c r="F155" s="19"/>
      <c r="G155" s="19"/>
      <c r="H155" s="25"/>
      <c r="I155" s="19"/>
      <c r="J155" s="25"/>
      <c r="K155" s="19"/>
      <c r="L155" s="19"/>
      <c r="M155" s="19"/>
      <c r="N155" s="19"/>
      <c r="O155" s="25"/>
      <c r="P155" s="19"/>
      <c r="Q155" s="19"/>
      <c r="R155" s="19"/>
      <c r="S155" s="19"/>
      <c r="T155" s="19"/>
      <c r="U155" s="19"/>
      <c r="V155" s="19"/>
      <c r="W155" s="19"/>
      <c r="X155" s="19"/>
      <c r="Y155" s="19"/>
      <c r="Z155" s="19"/>
      <c r="AA155" s="19"/>
      <c r="AB155" s="19"/>
      <c r="AC155" s="19"/>
      <c r="AD155" s="19"/>
      <c r="AE155" s="19"/>
      <c r="AF155" s="19"/>
      <c r="AG155" s="19"/>
      <c r="AH155" s="19"/>
      <c r="AI155" s="19"/>
    </row>
    <row r="156" ht="15.75" customHeight="1">
      <c r="A156" s="19"/>
      <c r="B156" s="19"/>
      <c r="C156" s="25"/>
      <c r="D156" s="19"/>
      <c r="E156" s="19"/>
      <c r="F156" s="19"/>
      <c r="G156" s="19"/>
      <c r="H156" s="25"/>
      <c r="I156" s="19"/>
      <c r="J156" s="25"/>
      <c r="K156" s="19"/>
      <c r="L156" s="19"/>
      <c r="M156" s="19"/>
      <c r="N156" s="19"/>
      <c r="O156" s="25"/>
      <c r="P156" s="19"/>
      <c r="Q156" s="19"/>
      <c r="R156" s="19"/>
      <c r="S156" s="19"/>
      <c r="T156" s="19"/>
      <c r="U156" s="19"/>
      <c r="V156" s="19"/>
      <c r="W156" s="19"/>
      <c r="X156" s="19"/>
      <c r="Y156" s="19"/>
      <c r="Z156" s="19"/>
      <c r="AA156" s="19"/>
      <c r="AB156" s="19"/>
      <c r="AC156" s="19"/>
      <c r="AD156" s="19"/>
      <c r="AE156" s="19"/>
      <c r="AF156" s="19"/>
      <c r="AG156" s="19"/>
      <c r="AH156" s="19"/>
      <c r="AI156" s="19"/>
    </row>
    <row r="157" ht="15.75" customHeight="1">
      <c r="A157" s="19"/>
      <c r="B157" s="19"/>
      <c r="C157" s="25"/>
      <c r="D157" s="19"/>
      <c r="E157" s="19"/>
      <c r="F157" s="19"/>
      <c r="G157" s="19"/>
      <c r="H157" s="25"/>
      <c r="I157" s="19"/>
      <c r="J157" s="25"/>
      <c r="K157" s="19"/>
      <c r="L157" s="19"/>
      <c r="M157" s="19"/>
      <c r="N157" s="19"/>
      <c r="O157" s="25"/>
      <c r="P157" s="19"/>
      <c r="Q157" s="19"/>
      <c r="R157" s="19"/>
      <c r="S157" s="19"/>
      <c r="T157" s="19"/>
      <c r="U157" s="19"/>
      <c r="V157" s="19"/>
      <c r="W157" s="19"/>
      <c r="X157" s="19"/>
      <c r="Y157" s="19"/>
      <c r="Z157" s="19"/>
      <c r="AA157" s="19"/>
      <c r="AB157" s="19"/>
      <c r="AC157" s="19"/>
      <c r="AD157" s="19"/>
      <c r="AE157" s="19"/>
      <c r="AF157" s="19"/>
      <c r="AG157" s="19"/>
      <c r="AH157" s="19"/>
      <c r="AI157" s="19"/>
    </row>
    <row r="158" ht="15.75" customHeight="1">
      <c r="A158" s="19"/>
      <c r="B158" s="19"/>
      <c r="C158" s="25"/>
      <c r="D158" s="19"/>
      <c r="E158" s="19"/>
      <c r="F158" s="19"/>
      <c r="G158" s="19"/>
      <c r="H158" s="25"/>
      <c r="I158" s="19"/>
      <c r="J158" s="25"/>
      <c r="K158" s="19"/>
      <c r="L158" s="19"/>
      <c r="M158" s="19"/>
      <c r="N158" s="19"/>
      <c r="O158" s="25"/>
      <c r="P158" s="19"/>
      <c r="Q158" s="19"/>
      <c r="R158" s="19"/>
      <c r="S158" s="19"/>
      <c r="T158" s="19"/>
      <c r="U158" s="19"/>
      <c r="V158" s="19"/>
      <c r="W158" s="19"/>
      <c r="X158" s="19"/>
      <c r="Y158" s="19"/>
      <c r="Z158" s="19"/>
      <c r="AA158" s="19"/>
      <c r="AB158" s="19"/>
      <c r="AC158" s="19"/>
      <c r="AD158" s="19"/>
      <c r="AE158" s="19"/>
      <c r="AF158" s="19"/>
      <c r="AG158" s="19"/>
      <c r="AH158" s="19"/>
      <c r="AI158" s="19"/>
    </row>
    <row r="159" ht="15.75" customHeight="1">
      <c r="A159" s="19"/>
      <c r="B159" s="19"/>
      <c r="C159" s="25"/>
      <c r="D159" s="19"/>
      <c r="E159" s="19"/>
      <c r="F159" s="19"/>
      <c r="G159" s="19"/>
      <c r="H159" s="25"/>
      <c r="I159" s="19"/>
      <c r="J159" s="25"/>
      <c r="K159" s="19"/>
      <c r="L159" s="19"/>
      <c r="M159" s="19"/>
      <c r="N159" s="19"/>
      <c r="O159" s="25"/>
      <c r="P159" s="19"/>
      <c r="Q159" s="19"/>
      <c r="R159" s="19"/>
      <c r="S159" s="19"/>
      <c r="T159" s="19"/>
      <c r="U159" s="19"/>
      <c r="V159" s="19"/>
      <c r="W159" s="19"/>
      <c r="X159" s="19"/>
      <c r="Y159" s="19"/>
      <c r="Z159" s="19"/>
      <c r="AA159" s="19"/>
      <c r="AB159" s="19"/>
      <c r="AC159" s="19"/>
      <c r="AD159" s="19"/>
      <c r="AE159" s="19"/>
      <c r="AF159" s="19"/>
      <c r="AG159" s="19"/>
      <c r="AH159" s="19"/>
      <c r="AI159" s="19"/>
    </row>
    <row r="160" ht="15.75" customHeight="1">
      <c r="A160" s="19"/>
      <c r="B160" s="19"/>
      <c r="C160" s="25"/>
      <c r="D160" s="19"/>
      <c r="E160" s="19"/>
      <c r="F160" s="19"/>
      <c r="G160" s="19"/>
      <c r="H160" s="25"/>
      <c r="I160" s="19"/>
      <c r="J160" s="25"/>
      <c r="K160" s="19"/>
      <c r="L160" s="19"/>
      <c r="M160" s="19"/>
      <c r="N160" s="19"/>
      <c r="O160" s="25"/>
      <c r="P160" s="19"/>
      <c r="Q160" s="19"/>
      <c r="R160" s="19"/>
      <c r="S160" s="19"/>
      <c r="T160" s="19"/>
      <c r="U160" s="19"/>
      <c r="V160" s="19"/>
      <c r="W160" s="19"/>
      <c r="X160" s="19"/>
      <c r="Y160" s="19"/>
      <c r="Z160" s="19"/>
      <c r="AA160" s="19"/>
      <c r="AB160" s="19"/>
      <c r="AC160" s="19"/>
      <c r="AD160" s="19"/>
      <c r="AE160" s="19"/>
      <c r="AF160" s="19"/>
      <c r="AG160" s="19"/>
      <c r="AH160" s="19"/>
      <c r="AI160" s="19"/>
    </row>
    <row r="161" ht="15.75" customHeight="1">
      <c r="A161" s="19"/>
      <c r="B161" s="19"/>
      <c r="C161" s="25"/>
      <c r="D161" s="19"/>
      <c r="E161" s="19"/>
      <c r="F161" s="19"/>
      <c r="G161" s="19"/>
      <c r="H161" s="25"/>
      <c r="I161" s="19"/>
      <c r="J161" s="25"/>
      <c r="K161" s="19"/>
      <c r="L161" s="19"/>
      <c r="M161" s="19"/>
      <c r="N161" s="19"/>
      <c r="O161" s="25"/>
      <c r="P161" s="19"/>
      <c r="Q161" s="19"/>
      <c r="R161" s="19"/>
      <c r="S161" s="19"/>
      <c r="T161" s="19"/>
      <c r="U161" s="19"/>
      <c r="V161" s="19"/>
      <c r="W161" s="19"/>
      <c r="X161" s="19"/>
      <c r="Y161" s="19"/>
      <c r="Z161" s="19"/>
      <c r="AA161" s="19"/>
      <c r="AB161" s="19"/>
      <c r="AC161" s="19"/>
      <c r="AD161" s="19"/>
      <c r="AE161" s="19"/>
      <c r="AF161" s="19"/>
      <c r="AG161" s="19"/>
      <c r="AH161" s="19"/>
      <c r="AI161" s="19"/>
    </row>
    <row r="162" ht="15.75" customHeight="1">
      <c r="A162" s="19"/>
      <c r="B162" s="19"/>
      <c r="C162" s="25"/>
      <c r="D162" s="19"/>
      <c r="E162" s="19"/>
      <c r="F162" s="19"/>
      <c r="G162" s="19"/>
      <c r="H162" s="25"/>
      <c r="I162" s="19"/>
      <c r="J162" s="25"/>
      <c r="K162" s="19"/>
      <c r="L162" s="19"/>
      <c r="M162" s="19"/>
      <c r="N162" s="19"/>
      <c r="O162" s="25"/>
      <c r="P162" s="19"/>
      <c r="Q162" s="19"/>
      <c r="R162" s="19"/>
      <c r="S162" s="19"/>
      <c r="T162" s="19"/>
      <c r="U162" s="19"/>
      <c r="V162" s="19"/>
      <c r="W162" s="19"/>
      <c r="X162" s="19"/>
      <c r="Y162" s="19"/>
      <c r="Z162" s="19"/>
      <c r="AA162" s="19"/>
      <c r="AB162" s="19"/>
      <c r="AC162" s="19"/>
      <c r="AD162" s="19"/>
      <c r="AE162" s="19"/>
      <c r="AF162" s="19"/>
      <c r="AG162" s="19"/>
      <c r="AH162" s="19"/>
      <c r="AI162" s="19"/>
    </row>
    <row r="163" ht="15.75" customHeight="1">
      <c r="A163" s="19"/>
      <c r="B163" s="19"/>
      <c r="C163" s="25"/>
      <c r="D163" s="19"/>
      <c r="E163" s="19"/>
      <c r="F163" s="19"/>
      <c r="G163" s="19"/>
      <c r="H163" s="25"/>
      <c r="I163" s="19"/>
      <c r="J163" s="25"/>
      <c r="K163" s="19"/>
      <c r="L163" s="19"/>
      <c r="M163" s="19"/>
      <c r="N163" s="19"/>
      <c r="O163" s="25"/>
      <c r="P163" s="19"/>
      <c r="Q163" s="19"/>
      <c r="R163" s="19"/>
      <c r="S163" s="19"/>
      <c r="T163" s="19"/>
      <c r="U163" s="19"/>
      <c r="V163" s="19"/>
      <c r="W163" s="19"/>
      <c r="X163" s="19"/>
      <c r="Y163" s="19"/>
      <c r="Z163" s="19"/>
      <c r="AA163" s="19"/>
      <c r="AB163" s="19"/>
      <c r="AC163" s="19"/>
      <c r="AD163" s="19"/>
      <c r="AE163" s="19"/>
      <c r="AF163" s="19"/>
      <c r="AG163" s="19"/>
      <c r="AH163" s="19"/>
      <c r="AI163" s="19"/>
    </row>
    <row r="164" ht="15.75" customHeight="1">
      <c r="A164" s="19"/>
      <c r="B164" s="19"/>
      <c r="C164" s="25"/>
      <c r="D164" s="19"/>
      <c r="E164" s="19"/>
      <c r="F164" s="19"/>
      <c r="G164" s="19"/>
      <c r="H164" s="25"/>
      <c r="I164" s="19"/>
      <c r="J164" s="25"/>
      <c r="K164" s="19"/>
      <c r="L164" s="19"/>
      <c r="M164" s="19"/>
      <c r="N164" s="19"/>
      <c r="O164" s="25"/>
      <c r="P164" s="19"/>
      <c r="Q164" s="19"/>
      <c r="R164" s="19"/>
      <c r="S164" s="19"/>
      <c r="T164" s="19"/>
      <c r="U164" s="19"/>
      <c r="V164" s="19"/>
      <c r="W164" s="19"/>
      <c r="X164" s="19"/>
      <c r="Y164" s="19"/>
      <c r="Z164" s="19"/>
      <c r="AA164" s="19"/>
      <c r="AB164" s="19"/>
      <c r="AC164" s="19"/>
      <c r="AD164" s="19"/>
      <c r="AE164" s="19"/>
      <c r="AF164" s="19"/>
      <c r="AG164" s="19"/>
      <c r="AH164" s="19"/>
      <c r="AI164" s="19"/>
    </row>
    <row r="165" ht="15.75" customHeight="1">
      <c r="A165" s="19"/>
      <c r="B165" s="19"/>
      <c r="C165" s="25"/>
      <c r="D165" s="19"/>
      <c r="E165" s="19"/>
      <c r="F165" s="19"/>
      <c r="G165" s="19"/>
      <c r="H165" s="25"/>
      <c r="I165" s="19"/>
      <c r="J165" s="25"/>
      <c r="K165" s="19"/>
      <c r="L165" s="19"/>
      <c r="M165" s="19"/>
      <c r="N165" s="19"/>
      <c r="O165" s="25"/>
      <c r="P165" s="19"/>
      <c r="Q165" s="19"/>
      <c r="R165" s="19"/>
      <c r="S165" s="19"/>
      <c r="T165" s="19"/>
      <c r="U165" s="19"/>
      <c r="V165" s="19"/>
      <c r="W165" s="19"/>
      <c r="X165" s="19"/>
      <c r="Y165" s="19"/>
      <c r="Z165" s="19"/>
      <c r="AA165" s="19"/>
      <c r="AB165" s="19"/>
      <c r="AC165" s="19"/>
      <c r="AD165" s="19"/>
      <c r="AE165" s="19"/>
      <c r="AF165" s="19"/>
      <c r="AG165" s="19"/>
      <c r="AH165" s="19"/>
      <c r="AI165" s="19"/>
    </row>
    <row r="166" ht="15.75" customHeight="1">
      <c r="A166" s="19"/>
      <c r="B166" s="19"/>
      <c r="C166" s="25"/>
      <c r="D166" s="19"/>
      <c r="E166" s="19"/>
      <c r="F166" s="19"/>
      <c r="G166" s="19"/>
      <c r="H166" s="25"/>
      <c r="I166" s="19"/>
      <c r="J166" s="25"/>
      <c r="K166" s="19"/>
      <c r="L166" s="19"/>
      <c r="M166" s="19"/>
      <c r="N166" s="19"/>
      <c r="O166" s="25"/>
      <c r="P166" s="19"/>
      <c r="Q166" s="19"/>
      <c r="R166" s="19"/>
      <c r="S166" s="19"/>
      <c r="T166" s="19"/>
      <c r="U166" s="19"/>
      <c r="V166" s="19"/>
      <c r="W166" s="19"/>
      <c r="X166" s="19"/>
      <c r="Y166" s="19"/>
      <c r="Z166" s="19"/>
      <c r="AA166" s="19"/>
      <c r="AB166" s="19"/>
      <c r="AC166" s="19"/>
      <c r="AD166" s="19"/>
      <c r="AE166" s="19"/>
      <c r="AF166" s="19"/>
      <c r="AG166" s="19"/>
      <c r="AH166" s="19"/>
      <c r="AI166" s="19"/>
    </row>
    <row r="167" ht="15.75" customHeight="1">
      <c r="A167" s="19"/>
      <c r="B167" s="19"/>
      <c r="C167" s="25"/>
      <c r="D167" s="19"/>
      <c r="E167" s="19"/>
      <c r="F167" s="19"/>
      <c r="G167" s="19"/>
      <c r="H167" s="25"/>
      <c r="I167" s="19"/>
      <c r="J167" s="25"/>
      <c r="K167" s="19"/>
      <c r="L167" s="19"/>
      <c r="M167" s="19"/>
      <c r="N167" s="19"/>
      <c r="O167" s="25"/>
      <c r="P167" s="19"/>
      <c r="Q167" s="19"/>
      <c r="R167" s="19"/>
      <c r="S167" s="19"/>
      <c r="T167" s="19"/>
      <c r="U167" s="19"/>
      <c r="V167" s="19"/>
      <c r="W167" s="19"/>
      <c r="X167" s="19"/>
      <c r="Y167" s="19"/>
      <c r="Z167" s="19"/>
      <c r="AA167" s="19"/>
      <c r="AB167" s="19"/>
      <c r="AC167" s="19"/>
      <c r="AD167" s="19"/>
      <c r="AE167" s="19"/>
      <c r="AF167" s="19"/>
      <c r="AG167" s="19"/>
      <c r="AH167" s="19"/>
      <c r="AI167" s="19"/>
    </row>
    <row r="168" ht="15.75" customHeight="1">
      <c r="A168" s="19"/>
      <c r="B168" s="19"/>
      <c r="C168" s="25"/>
      <c r="D168" s="19"/>
      <c r="E168" s="19"/>
      <c r="F168" s="19"/>
      <c r="G168" s="19"/>
      <c r="H168" s="25"/>
      <c r="I168" s="19"/>
      <c r="J168" s="25"/>
      <c r="K168" s="19"/>
      <c r="L168" s="19"/>
      <c r="M168" s="19"/>
      <c r="N168" s="19"/>
      <c r="O168" s="25"/>
      <c r="P168" s="19"/>
      <c r="Q168" s="19"/>
      <c r="R168" s="19"/>
      <c r="S168" s="19"/>
      <c r="T168" s="19"/>
      <c r="U168" s="19"/>
      <c r="V168" s="19"/>
      <c r="W168" s="19"/>
      <c r="X168" s="19"/>
      <c r="Y168" s="19"/>
      <c r="Z168" s="19"/>
      <c r="AA168" s="19"/>
      <c r="AB168" s="19"/>
      <c r="AC168" s="19"/>
      <c r="AD168" s="19"/>
      <c r="AE168" s="19"/>
      <c r="AF168" s="19"/>
      <c r="AG168" s="19"/>
      <c r="AH168" s="19"/>
      <c r="AI168" s="19"/>
    </row>
    <row r="169" ht="15.75" customHeight="1">
      <c r="A169" s="19"/>
      <c r="B169" s="19"/>
      <c r="C169" s="25"/>
      <c r="D169" s="19"/>
      <c r="E169" s="19"/>
      <c r="F169" s="19"/>
      <c r="G169" s="19"/>
      <c r="H169" s="25"/>
      <c r="I169" s="19"/>
      <c r="J169" s="25"/>
      <c r="K169" s="19"/>
      <c r="L169" s="19"/>
      <c r="M169" s="19"/>
      <c r="N169" s="19"/>
      <c r="O169" s="25"/>
      <c r="P169" s="19"/>
      <c r="Q169" s="19"/>
      <c r="R169" s="19"/>
      <c r="S169" s="19"/>
      <c r="T169" s="19"/>
      <c r="U169" s="19"/>
      <c r="V169" s="19"/>
      <c r="W169" s="19"/>
      <c r="X169" s="19"/>
      <c r="Y169" s="19"/>
      <c r="Z169" s="19"/>
      <c r="AA169" s="19"/>
      <c r="AB169" s="19"/>
      <c r="AC169" s="19"/>
      <c r="AD169" s="19"/>
      <c r="AE169" s="19"/>
      <c r="AF169" s="19"/>
      <c r="AG169" s="19"/>
      <c r="AH169" s="19"/>
      <c r="AI169" s="19"/>
    </row>
    <row r="170" ht="15.75" customHeight="1">
      <c r="A170" s="19"/>
      <c r="B170" s="19"/>
      <c r="C170" s="25"/>
      <c r="D170" s="19"/>
      <c r="E170" s="19"/>
      <c r="F170" s="19"/>
      <c r="G170" s="19"/>
      <c r="H170" s="25"/>
      <c r="I170" s="19"/>
      <c r="J170" s="25"/>
      <c r="K170" s="19"/>
      <c r="L170" s="19"/>
      <c r="M170" s="19"/>
      <c r="N170" s="19"/>
      <c r="O170" s="25"/>
      <c r="P170" s="19"/>
      <c r="Q170" s="19"/>
      <c r="R170" s="19"/>
      <c r="S170" s="19"/>
      <c r="T170" s="19"/>
      <c r="U170" s="19"/>
      <c r="V170" s="19"/>
      <c r="W170" s="19"/>
      <c r="X170" s="19"/>
      <c r="Y170" s="19"/>
      <c r="Z170" s="19"/>
      <c r="AA170" s="19"/>
      <c r="AB170" s="19"/>
      <c r="AC170" s="19"/>
      <c r="AD170" s="19"/>
      <c r="AE170" s="19"/>
      <c r="AF170" s="19"/>
      <c r="AG170" s="19"/>
      <c r="AH170" s="19"/>
      <c r="AI170" s="19"/>
    </row>
    <row r="171" ht="15.75" customHeight="1">
      <c r="A171" s="19"/>
      <c r="B171" s="19"/>
      <c r="C171" s="25"/>
      <c r="D171" s="19"/>
      <c r="E171" s="19"/>
      <c r="F171" s="19"/>
      <c r="G171" s="19"/>
      <c r="H171" s="25"/>
      <c r="I171" s="19"/>
      <c r="J171" s="25"/>
      <c r="K171" s="19"/>
      <c r="L171" s="19"/>
      <c r="M171" s="19"/>
      <c r="N171" s="19"/>
      <c r="O171" s="25"/>
      <c r="P171" s="19"/>
      <c r="Q171" s="19"/>
      <c r="R171" s="19"/>
      <c r="S171" s="19"/>
      <c r="T171" s="19"/>
      <c r="U171" s="19"/>
      <c r="V171" s="19"/>
      <c r="W171" s="19"/>
      <c r="X171" s="19"/>
      <c r="Y171" s="19"/>
      <c r="Z171" s="19"/>
      <c r="AA171" s="19"/>
      <c r="AB171" s="19"/>
      <c r="AC171" s="19"/>
      <c r="AD171" s="19"/>
      <c r="AE171" s="19"/>
      <c r="AF171" s="19"/>
      <c r="AG171" s="19"/>
      <c r="AH171" s="19"/>
      <c r="AI171" s="19"/>
    </row>
    <row r="172" ht="15.75" customHeight="1">
      <c r="A172" s="19"/>
      <c r="B172" s="19"/>
      <c r="C172" s="25"/>
      <c r="D172" s="19"/>
      <c r="E172" s="19"/>
      <c r="F172" s="19"/>
      <c r="G172" s="19"/>
      <c r="H172" s="25"/>
      <c r="I172" s="19"/>
      <c r="J172" s="25"/>
      <c r="K172" s="19"/>
      <c r="L172" s="19"/>
      <c r="M172" s="19"/>
      <c r="N172" s="19"/>
      <c r="O172" s="25"/>
      <c r="P172" s="19"/>
      <c r="Q172" s="19"/>
      <c r="R172" s="19"/>
      <c r="S172" s="19"/>
      <c r="T172" s="19"/>
      <c r="U172" s="19"/>
      <c r="V172" s="19"/>
      <c r="W172" s="19"/>
      <c r="X172" s="19"/>
      <c r="Y172" s="19"/>
      <c r="Z172" s="19"/>
      <c r="AA172" s="19"/>
      <c r="AB172" s="19"/>
      <c r="AC172" s="19"/>
      <c r="AD172" s="19"/>
      <c r="AE172" s="19"/>
      <c r="AF172" s="19"/>
      <c r="AG172" s="19"/>
      <c r="AH172" s="19"/>
      <c r="AI172" s="19"/>
    </row>
    <row r="173" ht="15.75" customHeight="1">
      <c r="A173" s="19"/>
      <c r="B173" s="19"/>
      <c r="C173" s="25"/>
      <c r="D173" s="19"/>
      <c r="E173" s="19"/>
      <c r="F173" s="19"/>
      <c r="G173" s="19"/>
      <c r="H173" s="25"/>
      <c r="I173" s="19"/>
      <c r="J173" s="25"/>
      <c r="K173" s="19"/>
      <c r="L173" s="19"/>
      <c r="M173" s="19"/>
      <c r="N173" s="19"/>
      <c r="O173" s="25"/>
      <c r="P173" s="19"/>
      <c r="Q173" s="19"/>
      <c r="R173" s="19"/>
      <c r="S173" s="19"/>
      <c r="T173" s="19"/>
      <c r="U173" s="19"/>
      <c r="V173" s="19"/>
      <c r="W173" s="19"/>
      <c r="X173" s="19"/>
      <c r="Y173" s="19"/>
      <c r="Z173" s="19"/>
      <c r="AA173" s="19"/>
      <c r="AB173" s="19"/>
      <c r="AC173" s="19"/>
      <c r="AD173" s="19"/>
      <c r="AE173" s="19"/>
      <c r="AF173" s="19"/>
      <c r="AG173" s="19"/>
      <c r="AH173" s="19"/>
      <c r="AI173" s="19"/>
    </row>
    <row r="174" ht="15.75" customHeight="1">
      <c r="A174" s="19"/>
      <c r="B174" s="19"/>
      <c r="C174" s="25"/>
      <c r="D174" s="19"/>
      <c r="E174" s="19"/>
      <c r="F174" s="19"/>
      <c r="G174" s="19"/>
      <c r="H174" s="25"/>
      <c r="I174" s="19"/>
      <c r="J174" s="25"/>
      <c r="K174" s="19"/>
      <c r="L174" s="19"/>
      <c r="M174" s="19"/>
      <c r="N174" s="19"/>
      <c r="O174" s="25"/>
      <c r="P174" s="19"/>
      <c r="Q174" s="19"/>
      <c r="R174" s="19"/>
      <c r="S174" s="19"/>
      <c r="T174" s="19"/>
      <c r="U174" s="19"/>
      <c r="V174" s="19"/>
      <c r="W174" s="19"/>
      <c r="X174" s="19"/>
      <c r="Y174" s="19"/>
      <c r="Z174" s="19"/>
      <c r="AA174" s="19"/>
      <c r="AB174" s="19"/>
      <c r="AC174" s="19"/>
      <c r="AD174" s="19"/>
      <c r="AE174" s="19"/>
      <c r="AF174" s="19"/>
      <c r="AG174" s="19"/>
      <c r="AH174" s="19"/>
      <c r="AI174" s="19"/>
    </row>
    <row r="175" ht="15.75" customHeight="1">
      <c r="A175" s="19"/>
      <c r="B175" s="19"/>
      <c r="C175" s="25"/>
      <c r="D175" s="19"/>
      <c r="E175" s="19"/>
      <c r="F175" s="19"/>
      <c r="G175" s="19"/>
      <c r="H175" s="25"/>
      <c r="I175" s="19"/>
      <c r="J175" s="25"/>
      <c r="K175" s="19"/>
      <c r="L175" s="19"/>
      <c r="M175" s="19"/>
      <c r="N175" s="19"/>
      <c r="O175" s="25"/>
      <c r="P175" s="19"/>
      <c r="Q175" s="19"/>
      <c r="R175" s="19"/>
      <c r="S175" s="19"/>
      <c r="T175" s="19"/>
      <c r="U175" s="19"/>
      <c r="V175" s="19"/>
      <c r="W175" s="19"/>
      <c r="X175" s="19"/>
      <c r="Y175" s="19"/>
      <c r="Z175" s="19"/>
      <c r="AA175" s="19"/>
      <c r="AB175" s="19"/>
      <c r="AC175" s="19"/>
      <c r="AD175" s="19"/>
      <c r="AE175" s="19"/>
      <c r="AF175" s="19"/>
      <c r="AG175" s="19"/>
      <c r="AH175" s="19"/>
      <c r="AI175" s="19"/>
    </row>
    <row r="176" ht="15.75" customHeight="1">
      <c r="A176" s="19"/>
      <c r="B176" s="19"/>
      <c r="C176" s="25"/>
      <c r="D176" s="19"/>
      <c r="E176" s="19"/>
      <c r="F176" s="19"/>
      <c r="G176" s="19"/>
      <c r="H176" s="25"/>
      <c r="I176" s="19"/>
      <c r="J176" s="25"/>
      <c r="K176" s="19"/>
      <c r="L176" s="19"/>
      <c r="M176" s="19"/>
      <c r="N176" s="19"/>
      <c r="O176" s="25"/>
      <c r="P176" s="19"/>
      <c r="Q176" s="19"/>
      <c r="R176" s="19"/>
      <c r="S176" s="19"/>
      <c r="T176" s="19"/>
      <c r="U176" s="19"/>
      <c r="V176" s="19"/>
      <c r="W176" s="19"/>
      <c r="X176" s="19"/>
      <c r="Y176" s="19"/>
      <c r="Z176" s="19"/>
      <c r="AA176" s="19"/>
      <c r="AB176" s="19"/>
      <c r="AC176" s="19"/>
      <c r="AD176" s="19"/>
      <c r="AE176" s="19"/>
      <c r="AF176" s="19"/>
      <c r="AG176" s="19"/>
      <c r="AH176" s="19"/>
      <c r="AI176" s="19"/>
    </row>
    <row r="177" ht="15.75" customHeight="1">
      <c r="A177" s="19"/>
      <c r="B177" s="19"/>
      <c r="C177" s="25"/>
      <c r="D177" s="19"/>
      <c r="E177" s="19"/>
      <c r="F177" s="19"/>
      <c r="G177" s="19"/>
      <c r="H177" s="25"/>
      <c r="I177" s="19"/>
      <c r="J177" s="25"/>
      <c r="K177" s="19"/>
      <c r="L177" s="19"/>
      <c r="M177" s="19"/>
      <c r="N177" s="19"/>
      <c r="O177" s="25"/>
      <c r="P177" s="19"/>
      <c r="Q177" s="19"/>
      <c r="R177" s="19"/>
      <c r="S177" s="19"/>
      <c r="T177" s="19"/>
      <c r="U177" s="19"/>
      <c r="V177" s="19"/>
      <c r="W177" s="19"/>
      <c r="X177" s="19"/>
      <c r="Y177" s="19"/>
      <c r="Z177" s="19"/>
      <c r="AA177" s="19"/>
      <c r="AB177" s="19"/>
      <c r="AC177" s="19"/>
      <c r="AD177" s="19"/>
      <c r="AE177" s="19"/>
      <c r="AF177" s="19"/>
      <c r="AG177" s="19"/>
      <c r="AH177" s="19"/>
      <c r="AI177" s="19"/>
    </row>
    <row r="178" ht="15.75" customHeight="1">
      <c r="A178" s="19"/>
      <c r="B178" s="19"/>
      <c r="C178" s="25"/>
      <c r="D178" s="19"/>
      <c r="E178" s="19"/>
      <c r="F178" s="19"/>
      <c r="G178" s="19"/>
      <c r="H178" s="25"/>
      <c r="I178" s="19"/>
      <c r="J178" s="25"/>
      <c r="K178" s="19"/>
      <c r="L178" s="19"/>
      <c r="M178" s="19"/>
      <c r="N178" s="19"/>
      <c r="O178" s="25"/>
      <c r="P178" s="19"/>
      <c r="Q178" s="19"/>
      <c r="R178" s="19"/>
      <c r="S178" s="19"/>
      <c r="T178" s="19"/>
      <c r="U178" s="19"/>
      <c r="V178" s="19"/>
      <c r="W178" s="19"/>
      <c r="X178" s="19"/>
      <c r="Y178" s="19"/>
      <c r="Z178" s="19"/>
      <c r="AA178" s="19"/>
      <c r="AB178" s="19"/>
      <c r="AC178" s="19"/>
      <c r="AD178" s="19"/>
      <c r="AE178" s="19"/>
      <c r="AF178" s="19"/>
      <c r="AG178" s="19"/>
      <c r="AH178" s="19"/>
      <c r="AI178" s="19"/>
    </row>
    <row r="179" ht="15.75" customHeight="1">
      <c r="A179" s="19"/>
      <c r="B179" s="19"/>
      <c r="C179" s="25"/>
      <c r="D179" s="19"/>
      <c r="E179" s="19"/>
      <c r="F179" s="19"/>
      <c r="G179" s="19"/>
      <c r="H179" s="25"/>
      <c r="I179" s="19"/>
      <c r="J179" s="25"/>
      <c r="K179" s="19"/>
      <c r="L179" s="19"/>
      <c r="M179" s="19"/>
      <c r="N179" s="19"/>
      <c r="O179" s="25"/>
      <c r="P179" s="19"/>
      <c r="Q179" s="19"/>
      <c r="R179" s="19"/>
      <c r="S179" s="19"/>
      <c r="T179" s="19"/>
      <c r="U179" s="19"/>
      <c r="V179" s="19"/>
      <c r="W179" s="19"/>
      <c r="X179" s="19"/>
      <c r="Y179" s="19"/>
      <c r="Z179" s="19"/>
      <c r="AA179" s="19"/>
      <c r="AB179" s="19"/>
      <c r="AC179" s="19"/>
      <c r="AD179" s="19"/>
      <c r="AE179" s="19"/>
      <c r="AF179" s="19"/>
      <c r="AG179" s="19"/>
      <c r="AH179" s="19"/>
      <c r="AI179" s="19"/>
    </row>
    <row r="180" ht="15.75" customHeight="1">
      <c r="A180" s="19"/>
      <c r="B180" s="19"/>
      <c r="C180" s="25"/>
      <c r="D180" s="19"/>
      <c r="E180" s="19"/>
      <c r="F180" s="19"/>
      <c r="G180" s="19"/>
      <c r="H180" s="25"/>
      <c r="I180" s="19"/>
      <c r="J180" s="25"/>
      <c r="K180" s="19"/>
      <c r="L180" s="19"/>
      <c r="M180" s="19"/>
      <c r="N180" s="19"/>
      <c r="O180" s="25"/>
      <c r="P180" s="19"/>
      <c r="Q180" s="19"/>
      <c r="R180" s="19"/>
      <c r="S180" s="19"/>
      <c r="T180" s="19"/>
      <c r="U180" s="19"/>
      <c r="V180" s="19"/>
      <c r="W180" s="19"/>
      <c r="X180" s="19"/>
      <c r="Y180" s="19"/>
      <c r="Z180" s="19"/>
      <c r="AA180" s="19"/>
      <c r="AB180" s="19"/>
      <c r="AC180" s="19"/>
      <c r="AD180" s="19"/>
      <c r="AE180" s="19"/>
      <c r="AF180" s="19"/>
      <c r="AG180" s="19"/>
      <c r="AH180" s="19"/>
      <c r="AI180" s="19"/>
    </row>
    <row r="181" ht="15.75" customHeight="1">
      <c r="A181" s="19"/>
      <c r="B181" s="19"/>
      <c r="C181" s="25"/>
      <c r="D181" s="19"/>
      <c r="E181" s="19"/>
      <c r="F181" s="19"/>
      <c r="G181" s="19"/>
      <c r="H181" s="25"/>
      <c r="I181" s="19"/>
      <c r="J181" s="25"/>
      <c r="K181" s="19"/>
      <c r="L181" s="19"/>
      <c r="M181" s="19"/>
      <c r="N181" s="19"/>
      <c r="O181" s="25"/>
      <c r="P181" s="19"/>
      <c r="Q181" s="19"/>
      <c r="R181" s="19"/>
      <c r="S181" s="19"/>
      <c r="T181" s="19"/>
      <c r="U181" s="19"/>
      <c r="V181" s="19"/>
      <c r="W181" s="19"/>
      <c r="X181" s="19"/>
      <c r="Y181" s="19"/>
      <c r="Z181" s="19"/>
      <c r="AA181" s="19"/>
      <c r="AB181" s="19"/>
      <c r="AC181" s="19"/>
      <c r="AD181" s="19"/>
      <c r="AE181" s="19"/>
      <c r="AF181" s="19"/>
      <c r="AG181" s="19"/>
      <c r="AH181" s="19"/>
      <c r="AI181" s="19"/>
    </row>
    <row r="182" ht="15.75" customHeight="1">
      <c r="A182" s="19"/>
      <c r="B182" s="19"/>
      <c r="C182" s="25"/>
      <c r="D182" s="19"/>
      <c r="E182" s="19"/>
      <c r="F182" s="19"/>
      <c r="G182" s="19"/>
      <c r="H182" s="25"/>
      <c r="I182" s="19"/>
      <c r="J182" s="25"/>
      <c r="K182" s="19"/>
      <c r="L182" s="19"/>
      <c r="M182" s="19"/>
      <c r="N182" s="19"/>
      <c r="O182" s="25"/>
      <c r="P182" s="19"/>
      <c r="Q182" s="19"/>
      <c r="R182" s="19"/>
      <c r="S182" s="19"/>
      <c r="T182" s="19"/>
      <c r="U182" s="19"/>
      <c r="V182" s="19"/>
      <c r="W182" s="19"/>
      <c r="X182" s="19"/>
      <c r="Y182" s="19"/>
      <c r="Z182" s="19"/>
      <c r="AA182" s="19"/>
      <c r="AB182" s="19"/>
      <c r="AC182" s="19"/>
      <c r="AD182" s="19"/>
      <c r="AE182" s="19"/>
      <c r="AF182" s="19"/>
      <c r="AG182" s="19"/>
      <c r="AH182" s="19"/>
      <c r="AI182" s="19"/>
    </row>
    <row r="183" ht="15.75" customHeight="1">
      <c r="A183" s="19"/>
      <c r="B183" s="19"/>
      <c r="C183" s="25"/>
      <c r="D183" s="19"/>
      <c r="E183" s="19"/>
      <c r="F183" s="19"/>
      <c r="G183" s="19"/>
      <c r="H183" s="25"/>
      <c r="I183" s="19"/>
      <c r="J183" s="25"/>
      <c r="K183" s="19"/>
      <c r="L183" s="19"/>
      <c r="M183" s="19"/>
      <c r="N183" s="19"/>
      <c r="O183" s="25"/>
      <c r="P183" s="19"/>
      <c r="Q183" s="19"/>
      <c r="R183" s="19"/>
      <c r="S183" s="19"/>
      <c r="T183" s="19"/>
      <c r="U183" s="19"/>
      <c r="V183" s="19"/>
      <c r="W183" s="19"/>
      <c r="X183" s="19"/>
      <c r="Y183" s="19"/>
      <c r="Z183" s="19"/>
      <c r="AA183" s="19"/>
      <c r="AB183" s="19"/>
      <c r="AC183" s="19"/>
      <c r="AD183" s="19"/>
      <c r="AE183" s="19"/>
      <c r="AF183" s="19"/>
      <c r="AG183" s="19"/>
      <c r="AH183" s="19"/>
      <c r="AI183" s="19"/>
    </row>
    <row r="184" ht="15.75" customHeight="1">
      <c r="A184" s="19"/>
      <c r="B184" s="19"/>
      <c r="C184" s="25"/>
      <c r="D184" s="19"/>
      <c r="E184" s="19"/>
      <c r="F184" s="19"/>
      <c r="G184" s="19"/>
      <c r="H184" s="25"/>
      <c r="I184" s="19"/>
      <c r="J184" s="25"/>
      <c r="K184" s="19"/>
      <c r="L184" s="19"/>
      <c r="M184" s="19"/>
      <c r="N184" s="19"/>
      <c r="O184" s="25"/>
      <c r="P184" s="19"/>
      <c r="Q184" s="19"/>
      <c r="R184" s="19"/>
      <c r="S184" s="19"/>
      <c r="T184" s="19"/>
      <c r="U184" s="19"/>
      <c r="V184" s="19"/>
      <c r="W184" s="19"/>
      <c r="X184" s="19"/>
      <c r="Y184" s="19"/>
      <c r="Z184" s="19"/>
      <c r="AA184" s="19"/>
      <c r="AB184" s="19"/>
      <c r="AC184" s="19"/>
      <c r="AD184" s="19"/>
      <c r="AE184" s="19"/>
      <c r="AF184" s="19"/>
      <c r="AG184" s="19"/>
      <c r="AH184" s="19"/>
      <c r="AI184" s="19"/>
    </row>
    <row r="185" ht="15.75" customHeight="1">
      <c r="A185" s="19"/>
      <c r="B185" s="19"/>
      <c r="C185" s="25"/>
      <c r="D185" s="19"/>
      <c r="E185" s="19"/>
      <c r="F185" s="19"/>
      <c r="G185" s="19"/>
      <c r="H185" s="25"/>
      <c r="I185" s="19"/>
      <c r="J185" s="25"/>
      <c r="K185" s="19"/>
      <c r="L185" s="19"/>
      <c r="M185" s="19"/>
      <c r="N185" s="19"/>
      <c r="O185" s="25"/>
      <c r="P185" s="19"/>
      <c r="Q185" s="19"/>
      <c r="R185" s="19"/>
      <c r="S185" s="19"/>
      <c r="T185" s="19"/>
      <c r="U185" s="19"/>
      <c r="V185" s="19"/>
      <c r="W185" s="19"/>
      <c r="X185" s="19"/>
      <c r="Y185" s="19"/>
      <c r="Z185" s="19"/>
      <c r="AA185" s="19"/>
      <c r="AB185" s="19"/>
      <c r="AC185" s="19"/>
      <c r="AD185" s="19"/>
      <c r="AE185" s="19"/>
      <c r="AF185" s="19"/>
      <c r="AG185" s="19"/>
      <c r="AH185" s="19"/>
      <c r="AI185" s="19"/>
    </row>
    <row r="186" ht="15.75" customHeight="1">
      <c r="A186" s="19"/>
      <c r="B186" s="19"/>
      <c r="C186" s="25"/>
      <c r="D186" s="19"/>
      <c r="E186" s="19"/>
      <c r="F186" s="19"/>
      <c r="G186" s="19"/>
      <c r="H186" s="25"/>
      <c r="I186" s="19"/>
      <c r="J186" s="25"/>
      <c r="K186" s="19"/>
      <c r="L186" s="19"/>
      <c r="M186" s="19"/>
      <c r="N186" s="19"/>
      <c r="O186" s="25"/>
      <c r="P186" s="19"/>
      <c r="Q186" s="19"/>
      <c r="R186" s="19"/>
      <c r="S186" s="19"/>
      <c r="T186" s="19"/>
      <c r="U186" s="19"/>
      <c r="V186" s="19"/>
      <c r="W186" s="19"/>
      <c r="X186" s="19"/>
      <c r="Y186" s="19"/>
      <c r="Z186" s="19"/>
      <c r="AA186" s="19"/>
      <c r="AB186" s="19"/>
      <c r="AC186" s="19"/>
      <c r="AD186" s="19"/>
      <c r="AE186" s="19"/>
      <c r="AF186" s="19"/>
      <c r="AG186" s="19"/>
      <c r="AH186" s="19"/>
      <c r="AI186" s="19"/>
    </row>
    <row r="187" ht="15.75" customHeight="1">
      <c r="A187" s="19"/>
      <c r="B187" s="19"/>
      <c r="C187" s="25"/>
      <c r="D187" s="19"/>
      <c r="E187" s="19"/>
      <c r="F187" s="19"/>
      <c r="G187" s="19"/>
      <c r="H187" s="25"/>
      <c r="I187" s="19"/>
      <c r="J187" s="25"/>
      <c r="K187" s="19"/>
      <c r="L187" s="19"/>
      <c r="M187" s="19"/>
      <c r="N187" s="19"/>
      <c r="O187" s="25"/>
      <c r="P187" s="19"/>
      <c r="Q187" s="19"/>
      <c r="R187" s="19"/>
      <c r="S187" s="19"/>
      <c r="T187" s="19"/>
      <c r="U187" s="19"/>
      <c r="V187" s="19"/>
      <c r="W187" s="19"/>
      <c r="X187" s="19"/>
      <c r="Y187" s="19"/>
      <c r="Z187" s="19"/>
      <c r="AA187" s="19"/>
      <c r="AB187" s="19"/>
      <c r="AC187" s="19"/>
      <c r="AD187" s="19"/>
      <c r="AE187" s="19"/>
      <c r="AF187" s="19"/>
      <c r="AG187" s="19"/>
      <c r="AH187" s="19"/>
      <c r="AI187" s="19"/>
    </row>
    <row r="188" ht="15.75" customHeight="1">
      <c r="A188" s="19"/>
      <c r="B188" s="19"/>
      <c r="C188" s="25"/>
      <c r="D188" s="19"/>
      <c r="E188" s="19"/>
      <c r="F188" s="19"/>
      <c r="G188" s="19"/>
      <c r="H188" s="25"/>
      <c r="I188" s="19"/>
      <c r="J188" s="25"/>
      <c r="K188" s="19"/>
      <c r="L188" s="19"/>
      <c r="M188" s="19"/>
      <c r="N188" s="19"/>
      <c r="O188" s="25"/>
      <c r="P188" s="19"/>
      <c r="Q188" s="19"/>
      <c r="R188" s="19"/>
      <c r="S188" s="19"/>
      <c r="T188" s="19"/>
      <c r="U188" s="19"/>
      <c r="V188" s="19"/>
      <c r="W188" s="19"/>
      <c r="X188" s="19"/>
      <c r="Y188" s="19"/>
      <c r="Z188" s="19"/>
      <c r="AA188" s="19"/>
      <c r="AB188" s="19"/>
      <c r="AC188" s="19"/>
      <c r="AD188" s="19"/>
      <c r="AE188" s="19"/>
      <c r="AF188" s="19"/>
      <c r="AG188" s="19"/>
      <c r="AH188" s="19"/>
      <c r="AI188" s="19"/>
    </row>
    <row r="189" ht="15.75" customHeight="1">
      <c r="A189" s="19"/>
      <c r="B189" s="19"/>
      <c r="C189" s="25"/>
      <c r="D189" s="19"/>
      <c r="E189" s="19"/>
      <c r="F189" s="19"/>
      <c r="G189" s="19"/>
      <c r="H189" s="25"/>
      <c r="I189" s="19"/>
      <c r="J189" s="25"/>
      <c r="K189" s="19"/>
      <c r="L189" s="19"/>
      <c r="M189" s="19"/>
      <c r="N189" s="19"/>
      <c r="O189" s="25"/>
      <c r="P189" s="19"/>
      <c r="Q189" s="19"/>
      <c r="R189" s="19"/>
      <c r="S189" s="19"/>
      <c r="T189" s="19"/>
      <c r="U189" s="19"/>
      <c r="V189" s="19"/>
      <c r="W189" s="19"/>
      <c r="X189" s="19"/>
      <c r="Y189" s="19"/>
      <c r="Z189" s="19"/>
      <c r="AA189" s="19"/>
      <c r="AB189" s="19"/>
      <c r="AC189" s="19"/>
      <c r="AD189" s="19"/>
      <c r="AE189" s="19"/>
      <c r="AF189" s="19"/>
      <c r="AG189" s="19"/>
      <c r="AH189" s="19"/>
      <c r="AI189" s="19"/>
    </row>
    <row r="190" ht="15.75" customHeight="1">
      <c r="A190" s="19"/>
      <c r="B190" s="19"/>
      <c r="C190" s="25"/>
      <c r="D190" s="19"/>
      <c r="E190" s="19"/>
      <c r="F190" s="19"/>
      <c r="G190" s="19"/>
      <c r="H190" s="25"/>
      <c r="I190" s="19"/>
      <c r="J190" s="25"/>
      <c r="K190" s="19"/>
      <c r="L190" s="19"/>
      <c r="M190" s="19"/>
      <c r="N190" s="19"/>
      <c r="O190" s="25"/>
      <c r="P190" s="19"/>
      <c r="Q190" s="19"/>
      <c r="R190" s="19"/>
      <c r="S190" s="19"/>
      <c r="T190" s="19"/>
      <c r="U190" s="19"/>
      <c r="V190" s="19"/>
      <c r="W190" s="19"/>
      <c r="X190" s="19"/>
      <c r="Y190" s="19"/>
      <c r="Z190" s="19"/>
      <c r="AA190" s="19"/>
      <c r="AB190" s="19"/>
      <c r="AC190" s="19"/>
      <c r="AD190" s="19"/>
      <c r="AE190" s="19"/>
      <c r="AF190" s="19"/>
      <c r="AG190" s="19"/>
      <c r="AH190" s="19"/>
      <c r="AI190" s="19"/>
    </row>
    <row r="191" ht="15.75" customHeight="1">
      <c r="A191" s="19"/>
      <c r="B191" s="19"/>
      <c r="C191" s="25"/>
      <c r="D191" s="19"/>
      <c r="E191" s="19"/>
      <c r="F191" s="19"/>
      <c r="G191" s="19"/>
      <c r="H191" s="25"/>
      <c r="I191" s="19"/>
      <c r="J191" s="25"/>
      <c r="K191" s="19"/>
      <c r="L191" s="19"/>
      <c r="M191" s="19"/>
      <c r="N191" s="19"/>
      <c r="O191" s="25"/>
      <c r="P191" s="19"/>
      <c r="Q191" s="19"/>
      <c r="R191" s="19"/>
      <c r="S191" s="19"/>
      <c r="T191" s="19"/>
      <c r="U191" s="19"/>
      <c r="V191" s="19"/>
      <c r="W191" s="19"/>
      <c r="X191" s="19"/>
      <c r="Y191" s="19"/>
      <c r="Z191" s="19"/>
      <c r="AA191" s="19"/>
      <c r="AB191" s="19"/>
      <c r="AC191" s="19"/>
      <c r="AD191" s="19"/>
      <c r="AE191" s="19"/>
      <c r="AF191" s="19"/>
      <c r="AG191" s="19"/>
      <c r="AH191" s="19"/>
      <c r="AI191" s="19"/>
    </row>
    <row r="192" ht="15.75" customHeight="1">
      <c r="A192" s="19"/>
      <c r="B192" s="19"/>
      <c r="C192" s="25"/>
      <c r="D192" s="19"/>
      <c r="E192" s="19"/>
      <c r="F192" s="19"/>
      <c r="G192" s="19"/>
      <c r="H192" s="25"/>
      <c r="I192" s="19"/>
      <c r="J192" s="25"/>
      <c r="K192" s="19"/>
      <c r="L192" s="19"/>
      <c r="M192" s="19"/>
      <c r="N192" s="19"/>
      <c r="O192" s="25"/>
      <c r="P192" s="19"/>
      <c r="Q192" s="19"/>
      <c r="R192" s="19"/>
      <c r="S192" s="19"/>
      <c r="T192" s="19"/>
      <c r="U192" s="19"/>
      <c r="V192" s="19"/>
      <c r="W192" s="19"/>
      <c r="X192" s="19"/>
      <c r="Y192" s="19"/>
      <c r="Z192" s="19"/>
      <c r="AA192" s="19"/>
      <c r="AB192" s="19"/>
      <c r="AC192" s="19"/>
      <c r="AD192" s="19"/>
      <c r="AE192" s="19"/>
      <c r="AF192" s="19"/>
      <c r="AG192" s="19"/>
      <c r="AH192" s="19"/>
      <c r="AI192" s="19"/>
    </row>
    <row r="193" ht="15.75" customHeight="1">
      <c r="A193" s="19"/>
      <c r="B193" s="19"/>
      <c r="C193" s="25"/>
      <c r="D193" s="19"/>
      <c r="E193" s="19"/>
      <c r="F193" s="19"/>
      <c r="G193" s="19"/>
      <c r="H193" s="25"/>
      <c r="I193" s="19"/>
      <c r="J193" s="25"/>
      <c r="K193" s="19"/>
      <c r="L193" s="19"/>
      <c r="M193" s="19"/>
      <c r="N193" s="19"/>
      <c r="O193" s="25"/>
      <c r="P193" s="19"/>
      <c r="Q193" s="19"/>
      <c r="R193" s="19"/>
      <c r="S193" s="19"/>
      <c r="T193" s="19"/>
      <c r="U193" s="19"/>
      <c r="V193" s="19"/>
      <c r="W193" s="19"/>
      <c r="X193" s="19"/>
      <c r="Y193" s="19"/>
      <c r="Z193" s="19"/>
      <c r="AA193" s="19"/>
      <c r="AB193" s="19"/>
      <c r="AC193" s="19"/>
      <c r="AD193" s="19"/>
      <c r="AE193" s="19"/>
      <c r="AF193" s="19"/>
      <c r="AG193" s="19"/>
      <c r="AH193" s="19"/>
      <c r="AI193" s="19"/>
    </row>
    <row r="194" ht="15.75" customHeight="1">
      <c r="A194" s="19"/>
      <c r="B194" s="19"/>
      <c r="C194" s="25"/>
      <c r="D194" s="19"/>
      <c r="E194" s="19"/>
      <c r="F194" s="19"/>
      <c r="G194" s="19"/>
      <c r="H194" s="25"/>
      <c r="I194" s="19"/>
      <c r="J194" s="25"/>
      <c r="K194" s="19"/>
      <c r="L194" s="19"/>
      <c r="M194" s="19"/>
      <c r="N194" s="19"/>
      <c r="O194" s="25"/>
      <c r="P194" s="19"/>
      <c r="Q194" s="19"/>
      <c r="R194" s="19"/>
      <c r="S194" s="19"/>
      <c r="T194" s="19"/>
      <c r="U194" s="19"/>
      <c r="V194" s="19"/>
      <c r="W194" s="19"/>
      <c r="X194" s="19"/>
      <c r="Y194" s="19"/>
      <c r="Z194" s="19"/>
      <c r="AA194" s="19"/>
      <c r="AB194" s="19"/>
      <c r="AC194" s="19"/>
      <c r="AD194" s="19"/>
      <c r="AE194" s="19"/>
      <c r="AF194" s="19"/>
      <c r="AG194" s="19"/>
      <c r="AH194" s="19"/>
      <c r="AI194" s="19"/>
    </row>
    <row r="195" ht="15.75" customHeight="1">
      <c r="A195" s="19"/>
      <c r="B195" s="19"/>
      <c r="C195" s="25"/>
      <c r="D195" s="19"/>
      <c r="E195" s="19"/>
      <c r="F195" s="19"/>
      <c r="G195" s="19"/>
      <c r="H195" s="25"/>
      <c r="I195" s="19"/>
      <c r="J195" s="25"/>
      <c r="K195" s="19"/>
      <c r="L195" s="19"/>
      <c r="M195" s="19"/>
      <c r="N195" s="19"/>
      <c r="O195" s="25"/>
      <c r="P195" s="19"/>
      <c r="Q195" s="19"/>
      <c r="R195" s="19"/>
      <c r="S195" s="19"/>
      <c r="T195" s="19"/>
      <c r="U195" s="19"/>
      <c r="V195" s="19"/>
      <c r="W195" s="19"/>
      <c r="X195" s="19"/>
      <c r="Y195" s="19"/>
      <c r="Z195" s="19"/>
      <c r="AA195" s="19"/>
      <c r="AB195" s="19"/>
      <c r="AC195" s="19"/>
      <c r="AD195" s="19"/>
      <c r="AE195" s="19"/>
      <c r="AF195" s="19"/>
      <c r="AG195" s="19"/>
      <c r="AH195" s="19"/>
      <c r="AI195" s="19"/>
    </row>
    <row r="196" ht="15.75" customHeight="1">
      <c r="A196" s="19"/>
      <c r="B196" s="19"/>
      <c r="C196" s="25"/>
      <c r="D196" s="19"/>
      <c r="E196" s="19"/>
      <c r="F196" s="19"/>
      <c r="G196" s="19"/>
      <c r="H196" s="25"/>
      <c r="I196" s="19"/>
      <c r="J196" s="25"/>
      <c r="K196" s="19"/>
      <c r="L196" s="19"/>
      <c r="M196" s="19"/>
      <c r="N196" s="19"/>
      <c r="O196" s="25"/>
      <c r="P196" s="19"/>
      <c r="Q196" s="19"/>
      <c r="R196" s="19"/>
      <c r="S196" s="19"/>
      <c r="T196" s="19"/>
      <c r="U196" s="19"/>
      <c r="V196" s="19"/>
      <c r="W196" s="19"/>
      <c r="X196" s="19"/>
      <c r="Y196" s="19"/>
      <c r="Z196" s="19"/>
      <c r="AA196" s="19"/>
      <c r="AB196" s="19"/>
      <c r="AC196" s="19"/>
      <c r="AD196" s="19"/>
      <c r="AE196" s="19"/>
      <c r="AF196" s="19"/>
      <c r="AG196" s="19"/>
      <c r="AH196" s="19"/>
      <c r="AI196" s="19"/>
    </row>
    <row r="197" ht="15.75" customHeight="1">
      <c r="A197" s="19"/>
      <c r="B197" s="19"/>
      <c r="C197" s="25"/>
      <c r="D197" s="19"/>
      <c r="E197" s="19"/>
      <c r="F197" s="19"/>
      <c r="G197" s="19"/>
      <c r="H197" s="25"/>
      <c r="I197" s="19"/>
      <c r="J197" s="25"/>
      <c r="K197" s="19"/>
      <c r="L197" s="19"/>
      <c r="M197" s="19"/>
      <c r="N197" s="19"/>
      <c r="O197" s="25"/>
      <c r="P197" s="19"/>
      <c r="Q197" s="19"/>
      <c r="R197" s="19"/>
      <c r="S197" s="19"/>
      <c r="T197" s="19"/>
      <c r="U197" s="19"/>
      <c r="V197" s="19"/>
      <c r="W197" s="19"/>
      <c r="X197" s="19"/>
      <c r="Y197" s="19"/>
      <c r="Z197" s="19"/>
      <c r="AA197" s="19"/>
      <c r="AB197" s="19"/>
      <c r="AC197" s="19"/>
      <c r="AD197" s="19"/>
      <c r="AE197" s="19"/>
      <c r="AF197" s="19"/>
      <c r="AG197" s="19"/>
      <c r="AH197" s="19"/>
      <c r="AI197" s="19"/>
    </row>
    <row r="198" ht="15.75" customHeight="1">
      <c r="A198" s="19"/>
      <c r="B198" s="19"/>
      <c r="C198" s="25"/>
      <c r="D198" s="19"/>
      <c r="E198" s="19"/>
      <c r="F198" s="19"/>
      <c r="G198" s="19"/>
      <c r="H198" s="25"/>
      <c r="I198" s="19"/>
      <c r="J198" s="25"/>
      <c r="K198" s="19"/>
      <c r="L198" s="19"/>
      <c r="M198" s="19"/>
      <c r="N198" s="19"/>
      <c r="O198" s="25"/>
      <c r="P198" s="19"/>
      <c r="Q198" s="19"/>
      <c r="R198" s="19"/>
      <c r="S198" s="19"/>
      <c r="T198" s="19"/>
      <c r="U198" s="19"/>
      <c r="V198" s="19"/>
      <c r="W198" s="19"/>
      <c r="X198" s="19"/>
      <c r="Y198" s="19"/>
      <c r="Z198" s="19"/>
      <c r="AA198" s="19"/>
      <c r="AB198" s="19"/>
      <c r="AC198" s="19"/>
      <c r="AD198" s="19"/>
      <c r="AE198" s="19"/>
      <c r="AF198" s="19"/>
      <c r="AG198" s="19"/>
      <c r="AH198" s="19"/>
      <c r="AI198" s="19"/>
    </row>
    <row r="199" ht="15.75" customHeight="1">
      <c r="A199" s="19"/>
      <c r="B199" s="19"/>
      <c r="C199" s="25"/>
      <c r="D199" s="19"/>
      <c r="E199" s="19"/>
      <c r="F199" s="19"/>
      <c r="G199" s="19"/>
      <c r="H199" s="25"/>
      <c r="I199" s="19"/>
      <c r="J199" s="25"/>
      <c r="K199" s="19"/>
      <c r="L199" s="19"/>
      <c r="M199" s="19"/>
      <c r="N199" s="19"/>
      <c r="O199" s="25"/>
      <c r="P199" s="19"/>
      <c r="Q199" s="19"/>
      <c r="R199" s="19"/>
      <c r="S199" s="19"/>
      <c r="T199" s="19"/>
      <c r="U199" s="19"/>
      <c r="V199" s="19"/>
      <c r="W199" s="19"/>
      <c r="X199" s="19"/>
      <c r="Y199" s="19"/>
      <c r="Z199" s="19"/>
      <c r="AA199" s="19"/>
      <c r="AB199" s="19"/>
      <c r="AC199" s="19"/>
      <c r="AD199" s="19"/>
      <c r="AE199" s="19"/>
      <c r="AF199" s="19"/>
      <c r="AG199" s="19"/>
      <c r="AH199" s="19"/>
      <c r="AI199" s="19"/>
    </row>
    <row r="200" ht="15.75" customHeight="1">
      <c r="A200" s="19"/>
      <c r="B200" s="19"/>
      <c r="C200" s="25"/>
      <c r="D200" s="19"/>
      <c r="E200" s="19"/>
      <c r="F200" s="19"/>
      <c r="G200" s="19"/>
      <c r="H200" s="25"/>
      <c r="I200" s="19"/>
      <c r="J200" s="25"/>
      <c r="K200" s="19"/>
      <c r="L200" s="19"/>
      <c r="M200" s="19"/>
      <c r="N200" s="19"/>
      <c r="O200" s="25"/>
      <c r="P200" s="19"/>
      <c r="Q200" s="19"/>
      <c r="R200" s="19"/>
      <c r="S200" s="19"/>
      <c r="T200" s="19"/>
      <c r="U200" s="19"/>
      <c r="V200" s="19"/>
      <c r="W200" s="19"/>
      <c r="X200" s="19"/>
      <c r="Y200" s="19"/>
      <c r="Z200" s="19"/>
      <c r="AA200" s="19"/>
      <c r="AB200" s="19"/>
      <c r="AC200" s="19"/>
      <c r="AD200" s="19"/>
      <c r="AE200" s="19"/>
      <c r="AF200" s="19"/>
      <c r="AG200" s="19"/>
      <c r="AH200" s="19"/>
      <c r="AI200" s="19"/>
    </row>
    <row r="201" ht="15.75" customHeight="1">
      <c r="A201" s="19"/>
      <c r="B201" s="19"/>
      <c r="C201" s="25"/>
      <c r="D201" s="19"/>
      <c r="E201" s="19"/>
      <c r="F201" s="19"/>
      <c r="G201" s="19"/>
      <c r="H201" s="25"/>
      <c r="I201" s="19"/>
      <c r="J201" s="25"/>
      <c r="K201" s="19"/>
      <c r="L201" s="19"/>
      <c r="M201" s="19"/>
      <c r="N201" s="19"/>
      <c r="O201" s="25"/>
      <c r="P201" s="19"/>
      <c r="Q201" s="19"/>
      <c r="R201" s="19"/>
      <c r="S201" s="19"/>
      <c r="T201" s="19"/>
      <c r="U201" s="19"/>
      <c r="V201" s="19"/>
      <c r="W201" s="19"/>
      <c r="X201" s="19"/>
      <c r="Y201" s="19"/>
      <c r="Z201" s="19"/>
      <c r="AA201" s="19"/>
      <c r="AB201" s="19"/>
      <c r="AC201" s="19"/>
      <c r="AD201" s="19"/>
      <c r="AE201" s="19"/>
      <c r="AF201" s="19"/>
      <c r="AG201" s="19"/>
      <c r="AH201" s="19"/>
      <c r="AI201" s="19"/>
    </row>
    <row r="202" ht="15.75" customHeight="1">
      <c r="A202" s="19"/>
      <c r="B202" s="19"/>
      <c r="C202" s="25"/>
      <c r="D202" s="19"/>
      <c r="E202" s="19"/>
      <c r="F202" s="19"/>
      <c r="G202" s="19"/>
      <c r="H202" s="25"/>
      <c r="I202" s="19"/>
      <c r="J202" s="25"/>
      <c r="K202" s="19"/>
      <c r="L202" s="19"/>
      <c r="M202" s="19"/>
      <c r="N202" s="19"/>
      <c r="O202" s="25"/>
      <c r="P202" s="19"/>
      <c r="Q202" s="19"/>
      <c r="R202" s="19"/>
      <c r="S202" s="19"/>
      <c r="T202" s="19"/>
      <c r="U202" s="19"/>
      <c r="V202" s="19"/>
      <c r="W202" s="19"/>
      <c r="X202" s="19"/>
      <c r="Y202" s="19"/>
      <c r="Z202" s="19"/>
      <c r="AA202" s="19"/>
      <c r="AB202" s="19"/>
      <c r="AC202" s="19"/>
      <c r="AD202" s="19"/>
      <c r="AE202" s="19"/>
      <c r="AF202" s="19"/>
      <c r="AG202" s="19"/>
      <c r="AH202" s="19"/>
      <c r="AI202" s="19"/>
    </row>
    <row r="203" ht="15.75" customHeight="1">
      <c r="A203" s="19"/>
      <c r="B203" s="19"/>
      <c r="C203" s="25"/>
      <c r="D203" s="19"/>
      <c r="E203" s="19"/>
      <c r="F203" s="19"/>
      <c r="G203" s="19"/>
      <c r="H203" s="25"/>
      <c r="I203" s="19"/>
      <c r="J203" s="25"/>
      <c r="K203" s="19"/>
      <c r="L203" s="19"/>
      <c r="M203" s="19"/>
      <c r="N203" s="19"/>
      <c r="O203" s="25"/>
      <c r="P203" s="19"/>
      <c r="Q203" s="19"/>
      <c r="R203" s="19"/>
      <c r="S203" s="19"/>
      <c r="T203" s="19"/>
      <c r="U203" s="19"/>
      <c r="V203" s="19"/>
      <c r="W203" s="19"/>
      <c r="X203" s="19"/>
      <c r="Y203" s="19"/>
      <c r="Z203" s="19"/>
      <c r="AA203" s="19"/>
      <c r="AB203" s="19"/>
      <c r="AC203" s="19"/>
      <c r="AD203" s="19"/>
      <c r="AE203" s="19"/>
      <c r="AF203" s="19"/>
      <c r="AG203" s="19"/>
      <c r="AH203" s="19"/>
      <c r="AI203" s="19"/>
    </row>
    <row r="204" ht="15.75" customHeight="1">
      <c r="A204" s="19"/>
      <c r="B204" s="19"/>
      <c r="C204" s="25"/>
      <c r="D204" s="19"/>
      <c r="E204" s="19"/>
      <c r="F204" s="19"/>
      <c r="G204" s="19"/>
      <c r="H204" s="25"/>
      <c r="I204" s="19"/>
      <c r="J204" s="25"/>
      <c r="K204" s="19"/>
      <c r="L204" s="19"/>
      <c r="M204" s="19"/>
      <c r="N204" s="19"/>
      <c r="O204" s="25"/>
      <c r="P204" s="19"/>
      <c r="Q204" s="19"/>
      <c r="R204" s="19"/>
      <c r="S204" s="19"/>
      <c r="T204" s="19"/>
      <c r="U204" s="19"/>
      <c r="V204" s="19"/>
      <c r="W204" s="19"/>
      <c r="X204" s="19"/>
      <c r="Y204" s="19"/>
      <c r="Z204" s="19"/>
      <c r="AA204" s="19"/>
      <c r="AB204" s="19"/>
      <c r="AC204" s="19"/>
      <c r="AD204" s="19"/>
      <c r="AE204" s="19"/>
      <c r="AF204" s="19"/>
      <c r="AG204" s="19"/>
      <c r="AH204" s="19"/>
      <c r="AI204" s="19"/>
    </row>
    <row r="205" ht="15.75" customHeight="1">
      <c r="A205" s="19"/>
      <c r="B205" s="19"/>
      <c r="C205" s="25"/>
      <c r="D205" s="19"/>
      <c r="E205" s="19"/>
      <c r="F205" s="19"/>
      <c r="G205" s="19"/>
      <c r="H205" s="25"/>
      <c r="I205" s="19"/>
      <c r="J205" s="25"/>
      <c r="K205" s="19"/>
      <c r="L205" s="19"/>
      <c r="M205" s="19"/>
      <c r="N205" s="19"/>
      <c r="O205" s="25"/>
      <c r="P205" s="19"/>
      <c r="Q205" s="19"/>
      <c r="R205" s="19"/>
      <c r="S205" s="19"/>
      <c r="T205" s="19"/>
      <c r="U205" s="19"/>
      <c r="V205" s="19"/>
      <c r="W205" s="19"/>
      <c r="X205" s="19"/>
      <c r="Y205" s="19"/>
      <c r="Z205" s="19"/>
      <c r="AA205" s="19"/>
      <c r="AB205" s="19"/>
      <c r="AC205" s="19"/>
      <c r="AD205" s="19"/>
      <c r="AE205" s="19"/>
      <c r="AF205" s="19"/>
      <c r="AG205" s="19"/>
      <c r="AH205" s="19"/>
      <c r="AI205" s="19"/>
    </row>
    <row r="206" ht="15.75" customHeight="1">
      <c r="A206" s="19"/>
      <c r="B206" s="19"/>
      <c r="C206" s="25"/>
      <c r="D206" s="19"/>
      <c r="E206" s="19"/>
      <c r="F206" s="19"/>
      <c r="G206" s="19"/>
      <c r="H206" s="25"/>
      <c r="I206" s="19"/>
      <c r="J206" s="25"/>
      <c r="K206" s="19"/>
      <c r="L206" s="19"/>
      <c r="M206" s="19"/>
      <c r="N206" s="19"/>
      <c r="O206" s="25"/>
      <c r="P206" s="19"/>
      <c r="Q206" s="19"/>
      <c r="R206" s="19"/>
      <c r="S206" s="19"/>
      <c r="T206" s="19"/>
      <c r="U206" s="19"/>
      <c r="V206" s="19"/>
      <c r="W206" s="19"/>
      <c r="X206" s="19"/>
      <c r="Y206" s="19"/>
      <c r="Z206" s="19"/>
      <c r="AA206" s="19"/>
      <c r="AB206" s="19"/>
      <c r="AC206" s="19"/>
      <c r="AD206" s="19"/>
      <c r="AE206" s="19"/>
      <c r="AF206" s="19"/>
      <c r="AG206" s="19"/>
      <c r="AH206" s="19"/>
      <c r="AI206" s="19"/>
    </row>
    <row r="207" ht="15.75" customHeight="1">
      <c r="A207" s="19"/>
      <c r="B207" s="19"/>
      <c r="C207" s="25"/>
      <c r="D207" s="19"/>
      <c r="E207" s="19"/>
      <c r="F207" s="19"/>
      <c r="G207" s="19"/>
      <c r="H207" s="25"/>
      <c r="I207" s="19"/>
      <c r="J207" s="25"/>
      <c r="K207" s="19"/>
      <c r="L207" s="19"/>
      <c r="M207" s="19"/>
      <c r="N207" s="19"/>
      <c r="O207" s="25"/>
      <c r="P207" s="19"/>
      <c r="Q207" s="19"/>
      <c r="R207" s="19"/>
      <c r="S207" s="19"/>
      <c r="T207" s="19"/>
      <c r="U207" s="19"/>
      <c r="V207" s="19"/>
      <c r="W207" s="19"/>
      <c r="X207" s="19"/>
      <c r="Y207" s="19"/>
      <c r="Z207" s="19"/>
      <c r="AA207" s="19"/>
      <c r="AB207" s="19"/>
      <c r="AC207" s="19"/>
      <c r="AD207" s="19"/>
      <c r="AE207" s="19"/>
      <c r="AF207" s="19"/>
      <c r="AG207" s="19"/>
      <c r="AH207" s="19"/>
      <c r="AI207" s="19"/>
    </row>
    <row r="208" ht="15.75" customHeight="1">
      <c r="A208" s="19"/>
      <c r="B208" s="19"/>
      <c r="C208" s="25"/>
      <c r="D208" s="19"/>
      <c r="E208" s="19"/>
      <c r="F208" s="19"/>
      <c r="G208" s="19"/>
      <c r="H208" s="25"/>
      <c r="I208" s="19"/>
      <c r="J208" s="25"/>
      <c r="K208" s="19"/>
      <c r="L208" s="19"/>
      <c r="M208" s="19"/>
      <c r="N208" s="19"/>
      <c r="O208" s="25"/>
      <c r="P208" s="19"/>
      <c r="Q208" s="19"/>
      <c r="R208" s="19"/>
      <c r="S208" s="19"/>
      <c r="T208" s="19"/>
      <c r="U208" s="19"/>
      <c r="V208" s="19"/>
      <c r="W208" s="19"/>
      <c r="X208" s="19"/>
      <c r="Y208" s="19"/>
      <c r="Z208" s="19"/>
      <c r="AA208" s="19"/>
      <c r="AB208" s="19"/>
      <c r="AC208" s="19"/>
      <c r="AD208" s="19"/>
      <c r="AE208" s="19"/>
      <c r="AF208" s="19"/>
      <c r="AG208" s="19"/>
      <c r="AH208" s="19"/>
      <c r="AI208" s="19"/>
    </row>
    <row r="209" ht="15.75" customHeight="1">
      <c r="A209" s="19"/>
      <c r="B209" s="19"/>
      <c r="C209" s="25"/>
      <c r="D209" s="19"/>
      <c r="E209" s="19"/>
      <c r="F209" s="19"/>
      <c r="G209" s="19"/>
      <c r="H209" s="25"/>
      <c r="I209" s="19"/>
      <c r="J209" s="25"/>
      <c r="K209" s="19"/>
      <c r="L209" s="19"/>
      <c r="M209" s="19"/>
      <c r="N209" s="19"/>
      <c r="O209" s="25"/>
      <c r="P209" s="19"/>
      <c r="Q209" s="19"/>
      <c r="R209" s="19"/>
      <c r="S209" s="19"/>
      <c r="T209" s="19"/>
      <c r="U209" s="19"/>
      <c r="V209" s="19"/>
      <c r="W209" s="19"/>
      <c r="X209" s="19"/>
      <c r="Y209" s="19"/>
      <c r="Z209" s="19"/>
      <c r="AA209" s="19"/>
      <c r="AB209" s="19"/>
      <c r="AC209" s="19"/>
      <c r="AD209" s="19"/>
      <c r="AE209" s="19"/>
      <c r="AF209" s="19"/>
      <c r="AG209" s="19"/>
      <c r="AH209" s="19"/>
      <c r="AI209" s="19"/>
    </row>
    <row r="210" ht="15.75" customHeight="1">
      <c r="A210" s="19"/>
      <c r="B210" s="19"/>
      <c r="C210" s="25"/>
      <c r="D210" s="19"/>
      <c r="E210" s="19"/>
      <c r="F210" s="19"/>
      <c r="G210" s="19"/>
      <c r="H210" s="25"/>
      <c r="I210" s="19"/>
      <c r="J210" s="25"/>
      <c r="K210" s="19"/>
      <c r="L210" s="19"/>
      <c r="M210" s="19"/>
      <c r="N210" s="19"/>
      <c r="O210" s="25"/>
      <c r="P210" s="19"/>
      <c r="Q210" s="19"/>
      <c r="R210" s="19"/>
      <c r="S210" s="19"/>
      <c r="T210" s="19"/>
      <c r="U210" s="19"/>
      <c r="V210" s="19"/>
      <c r="W210" s="19"/>
      <c r="X210" s="19"/>
      <c r="Y210" s="19"/>
      <c r="Z210" s="19"/>
      <c r="AA210" s="19"/>
      <c r="AB210" s="19"/>
      <c r="AC210" s="19"/>
      <c r="AD210" s="19"/>
      <c r="AE210" s="19"/>
      <c r="AF210" s="19"/>
      <c r="AG210" s="19"/>
      <c r="AH210" s="19"/>
      <c r="AI210" s="19"/>
    </row>
    <row r="211" ht="15.75" customHeight="1">
      <c r="A211" s="19"/>
      <c r="B211" s="19"/>
      <c r="C211" s="25"/>
      <c r="D211" s="19"/>
      <c r="E211" s="19"/>
      <c r="F211" s="19"/>
      <c r="G211" s="19"/>
      <c r="H211" s="25"/>
      <c r="I211" s="19"/>
      <c r="J211" s="25"/>
      <c r="K211" s="19"/>
      <c r="L211" s="19"/>
      <c r="M211" s="19"/>
      <c r="N211" s="19"/>
      <c r="O211" s="25"/>
      <c r="P211" s="19"/>
      <c r="Q211" s="19"/>
      <c r="R211" s="19"/>
      <c r="S211" s="19"/>
      <c r="T211" s="19"/>
      <c r="U211" s="19"/>
      <c r="V211" s="19"/>
      <c r="W211" s="19"/>
      <c r="X211" s="19"/>
      <c r="Y211" s="19"/>
      <c r="Z211" s="19"/>
      <c r="AA211" s="19"/>
      <c r="AB211" s="19"/>
      <c r="AC211" s="19"/>
      <c r="AD211" s="19"/>
      <c r="AE211" s="19"/>
      <c r="AF211" s="19"/>
      <c r="AG211" s="19"/>
      <c r="AH211" s="19"/>
      <c r="AI211" s="19"/>
    </row>
    <row r="212" ht="15.75" customHeight="1">
      <c r="A212" s="19"/>
      <c r="B212" s="19"/>
      <c r="C212" s="25"/>
      <c r="D212" s="19"/>
      <c r="E212" s="19"/>
      <c r="F212" s="19"/>
      <c r="G212" s="19"/>
      <c r="H212" s="25"/>
      <c r="I212" s="19"/>
      <c r="J212" s="25"/>
      <c r="K212" s="19"/>
      <c r="L212" s="19"/>
      <c r="M212" s="19"/>
      <c r="N212" s="19"/>
      <c r="O212" s="25"/>
      <c r="P212" s="19"/>
      <c r="Q212" s="19"/>
      <c r="R212" s="19"/>
      <c r="S212" s="19"/>
      <c r="T212" s="19"/>
      <c r="U212" s="19"/>
      <c r="V212" s="19"/>
      <c r="W212" s="19"/>
      <c r="X212" s="19"/>
      <c r="Y212" s="19"/>
      <c r="Z212" s="19"/>
      <c r="AA212" s="19"/>
      <c r="AB212" s="19"/>
      <c r="AC212" s="19"/>
      <c r="AD212" s="19"/>
      <c r="AE212" s="19"/>
      <c r="AF212" s="19"/>
      <c r="AG212" s="19"/>
      <c r="AH212" s="19"/>
      <c r="AI212" s="19"/>
    </row>
    <row r="213" ht="15.75" customHeight="1">
      <c r="A213" s="19"/>
      <c r="B213" s="19"/>
      <c r="C213" s="25"/>
      <c r="D213" s="19"/>
      <c r="E213" s="19"/>
      <c r="F213" s="19"/>
      <c r="G213" s="19"/>
      <c r="H213" s="25"/>
      <c r="I213" s="19"/>
      <c r="J213" s="25"/>
      <c r="K213" s="19"/>
      <c r="L213" s="19"/>
      <c r="M213" s="19"/>
      <c r="N213" s="19"/>
      <c r="O213" s="25"/>
      <c r="P213" s="19"/>
      <c r="Q213" s="19"/>
      <c r="R213" s="19"/>
      <c r="S213" s="19"/>
      <c r="T213" s="19"/>
      <c r="U213" s="19"/>
      <c r="V213" s="19"/>
      <c r="W213" s="19"/>
      <c r="X213" s="19"/>
      <c r="Y213" s="19"/>
      <c r="Z213" s="19"/>
      <c r="AA213" s="19"/>
      <c r="AB213" s="19"/>
      <c r="AC213" s="19"/>
      <c r="AD213" s="19"/>
      <c r="AE213" s="19"/>
      <c r="AF213" s="19"/>
      <c r="AG213" s="19"/>
      <c r="AH213" s="19"/>
      <c r="AI213" s="19"/>
    </row>
    <row r="214" ht="15.75" customHeight="1">
      <c r="A214" s="19"/>
      <c r="B214" s="19"/>
      <c r="C214" s="25"/>
      <c r="D214" s="19"/>
      <c r="E214" s="19"/>
      <c r="F214" s="19"/>
      <c r="G214" s="19"/>
      <c r="H214" s="25"/>
      <c r="I214" s="19"/>
      <c r="J214" s="25"/>
      <c r="K214" s="19"/>
      <c r="L214" s="19"/>
      <c r="M214" s="19"/>
      <c r="N214" s="19"/>
      <c r="O214" s="25"/>
      <c r="P214" s="19"/>
      <c r="Q214" s="19"/>
      <c r="R214" s="19"/>
      <c r="S214" s="19"/>
      <c r="T214" s="19"/>
      <c r="U214" s="19"/>
      <c r="V214" s="19"/>
      <c r="W214" s="19"/>
      <c r="X214" s="19"/>
      <c r="Y214" s="19"/>
      <c r="Z214" s="19"/>
      <c r="AA214" s="19"/>
      <c r="AB214" s="19"/>
      <c r="AC214" s="19"/>
      <c r="AD214" s="19"/>
      <c r="AE214" s="19"/>
      <c r="AF214" s="19"/>
      <c r="AG214" s="19"/>
      <c r="AH214" s="19"/>
      <c r="AI214" s="19"/>
    </row>
    <row r="215" ht="15.75" customHeight="1">
      <c r="A215" s="19"/>
      <c r="B215" s="19"/>
      <c r="C215" s="25"/>
      <c r="D215" s="19"/>
      <c r="E215" s="19"/>
      <c r="F215" s="19"/>
      <c r="G215" s="19"/>
      <c r="H215" s="25"/>
      <c r="I215" s="19"/>
      <c r="J215" s="25"/>
      <c r="K215" s="19"/>
      <c r="L215" s="19"/>
      <c r="M215" s="19"/>
      <c r="N215" s="19"/>
      <c r="O215" s="25"/>
      <c r="P215" s="19"/>
      <c r="Q215" s="19"/>
      <c r="R215" s="19"/>
      <c r="S215" s="19"/>
      <c r="T215" s="19"/>
      <c r="U215" s="19"/>
      <c r="V215" s="19"/>
      <c r="W215" s="19"/>
      <c r="X215" s="19"/>
      <c r="Y215" s="19"/>
      <c r="Z215" s="19"/>
      <c r="AA215" s="19"/>
      <c r="AB215" s="19"/>
      <c r="AC215" s="19"/>
      <c r="AD215" s="19"/>
      <c r="AE215" s="19"/>
      <c r="AF215" s="19"/>
      <c r="AG215" s="19"/>
      <c r="AH215" s="19"/>
      <c r="AI215" s="19"/>
    </row>
    <row r="216" ht="15.75" customHeight="1">
      <c r="A216" s="19"/>
      <c r="B216" s="19"/>
      <c r="C216" s="25"/>
      <c r="D216" s="19"/>
      <c r="E216" s="19"/>
      <c r="F216" s="19"/>
      <c r="G216" s="19"/>
      <c r="H216" s="25"/>
      <c r="I216" s="19"/>
      <c r="J216" s="25"/>
      <c r="K216" s="19"/>
      <c r="L216" s="19"/>
      <c r="M216" s="19"/>
      <c r="N216" s="19"/>
      <c r="O216" s="25"/>
      <c r="P216" s="19"/>
      <c r="Q216" s="19"/>
      <c r="R216" s="19"/>
      <c r="S216" s="19"/>
      <c r="T216" s="19"/>
      <c r="U216" s="19"/>
      <c r="V216" s="19"/>
      <c r="W216" s="19"/>
      <c r="X216" s="19"/>
      <c r="Y216" s="19"/>
      <c r="Z216" s="19"/>
      <c r="AA216" s="19"/>
      <c r="AB216" s="19"/>
      <c r="AC216" s="19"/>
      <c r="AD216" s="19"/>
      <c r="AE216" s="19"/>
      <c r="AF216" s="19"/>
      <c r="AG216" s="19"/>
      <c r="AH216" s="19"/>
      <c r="AI216" s="19"/>
    </row>
    <row r="217" ht="15.75" customHeight="1">
      <c r="A217" s="19"/>
      <c r="B217" s="19"/>
      <c r="C217" s="25"/>
      <c r="D217" s="19"/>
      <c r="E217" s="19"/>
      <c r="F217" s="19"/>
      <c r="G217" s="19"/>
      <c r="H217" s="25"/>
      <c r="I217" s="19"/>
      <c r="J217" s="25"/>
      <c r="K217" s="19"/>
      <c r="L217" s="19"/>
      <c r="M217" s="19"/>
      <c r="N217" s="19"/>
      <c r="O217" s="25"/>
      <c r="P217" s="19"/>
      <c r="Q217" s="19"/>
      <c r="R217" s="19"/>
      <c r="S217" s="19"/>
      <c r="T217" s="19"/>
      <c r="U217" s="19"/>
      <c r="V217" s="19"/>
      <c r="W217" s="19"/>
      <c r="X217" s="19"/>
      <c r="Y217" s="19"/>
      <c r="Z217" s="19"/>
      <c r="AA217" s="19"/>
      <c r="AB217" s="19"/>
      <c r="AC217" s="19"/>
      <c r="AD217" s="19"/>
      <c r="AE217" s="19"/>
      <c r="AF217" s="19"/>
      <c r="AG217" s="19"/>
      <c r="AH217" s="19"/>
      <c r="AI217" s="19"/>
    </row>
    <row r="218" ht="15.75" customHeight="1">
      <c r="A218" s="19"/>
      <c r="B218" s="19"/>
      <c r="C218" s="25"/>
      <c r="D218" s="19"/>
      <c r="E218" s="19"/>
      <c r="F218" s="19"/>
      <c r="G218" s="19"/>
      <c r="H218" s="25"/>
      <c r="I218" s="19"/>
      <c r="J218" s="25"/>
      <c r="K218" s="19"/>
      <c r="L218" s="19"/>
      <c r="M218" s="19"/>
      <c r="N218" s="19"/>
      <c r="O218" s="25"/>
      <c r="P218" s="19"/>
      <c r="Q218" s="19"/>
      <c r="R218" s="19"/>
      <c r="S218" s="19"/>
      <c r="T218" s="19"/>
      <c r="U218" s="19"/>
      <c r="V218" s="19"/>
      <c r="W218" s="19"/>
      <c r="X218" s="19"/>
      <c r="Y218" s="19"/>
      <c r="Z218" s="19"/>
      <c r="AA218" s="19"/>
      <c r="AB218" s="19"/>
      <c r="AC218" s="19"/>
      <c r="AD218" s="19"/>
      <c r="AE218" s="19"/>
      <c r="AF218" s="19"/>
      <c r="AG218" s="19"/>
      <c r="AH218" s="19"/>
      <c r="AI218" s="19"/>
    </row>
    <row r="219" ht="15.75" customHeight="1">
      <c r="A219" s="19"/>
      <c r="B219" s="19"/>
      <c r="C219" s="25"/>
      <c r="D219" s="19"/>
      <c r="E219" s="19"/>
      <c r="F219" s="19"/>
      <c r="G219" s="19"/>
      <c r="H219" s="25"/>
      <c r="I219" s="19"/>
      <c r="J219" s="25"/>
      <c r="K219" s="19"/>
      <c r="L219" s="19"/>
      <c r="M219" s="19"/>
      <c r="N219" s="19"/>
      <c r="O219" s="25"/>
      <c r="P219" s="19"/>
      <c r="Q219" s="19"/>
      <c r="R219" s="19"/>
      <c r="S219" s="19"/>
      <c r="T219" s="19"/>
      <c r="U219" s="19"/>
      <c r="V219" s="19"/>
      <c r="W219" s="19"/>
      <c r="X219" s="19"/>
      <c r="Y219" s="19"/>
      <c r="Z219" s="19"/>
      <c r="AA219" s="19"/>
      <c r="AB219" s="19"/>
      <c r="AC219" s="19"/>
      <c r="AD219" s="19"/>
      <c r="AE219" s="19"/>
      <c r="AF219" s="19"/>
      <c r="AG219" s="19"/>
      <c r="AH219" s="19"/>
      <c r="AI219" s="19"/>
    </row>
    <row r="220" ht="15.75" customHeight="1">
      <c r="A220" s="19"/>
      <c r="B220" s="19"/>
      <c r="C220" s="25"/>
      <c r="D220" s="19"/>
      <c r="E220" s="19"/>
      <c r="F220" s="19"/>
      <c r="G220" s="19"/>
      <c r="H220" s="25"/>
      <c r="I220" s="19"/>
      <c r="J220" s="25"/>
      <c r="K220" s="19"/>
      <c r="L220" s="19"/>
      <c r="M220" s="19"/>
      <c r="N220" s="19"/>
      <c r="O220" s="25"/>
      <c r="P220" s="19"/>
      <c r="Q220" s="19"/>
      <c r="R220" s="19"/>
      <c r="S220" s="19"/>
      <c r="T220" s="19"/>
      <c r="U220" s="19"/>
      <c r="V220" s="19"/>
      <c r="W220" s="19"/>
      <c r="X220" s="19"/>
      <c r="Y220" s="19"/>
      <c r="Z220" s="19"/>
      <c r="AA220" s="19"/>
      <c r="AB220" s="19"/>
      <c r="AC220" s="19"/>
      <c r="AD220" s="19"/>
      <c r="AE220" s="19"/>
      <c r="AF220" s="19"/>
      <c r="AG220" s="19"/>
      <c r="AH220" s="19"/>
      <c r="AI220" s="19"/>
    </row>
    <row r="221" ht="15.75" customHeight="1">
      <c r="O221" s="31"/>
    </row>
    <row r="222" ht="15.75" customHeight="1">
      <c r="O222" s="31"/>
    </row>
    <row r="223" ht="15.75" customHeight="1">
      <c r="O223" s="31"/>
    </row>
    <row r="224" ht="15.75" customHeight="1">
      <c r="O224" s="31"/>
    </row>
    <row r="225" ht="15.75" customHeight="1">
      <c r="O225" s="31"/>
    </row>
    <row r="226" ht="15.75" customHeight="1">
      <c r="O226" s="31"/>
    </row>
    <row r="227" ht="15.75" customHeight="1">
      <c r="O227" s="31"/>
    </row>
    <row r="228" ht="15.75" customHeight="1">
      <c r="O228" s="31"/>
    </row>
    <row r="229" ht="15.75" customHeight="1">
      <c r="O229" s="31"/>
    </row>
    <row r="230" ht="15.75" customHeight="1">
      <c r="O230" s="31"/>
    </row>
    <row r="231" ht="15.75" customHeight="1">
      <c r="O231" s="31"/>
    </row>
    <row r="232" ht="15.75" customHeight="1">
      <c r="O232" s="31"/>
    </row>
    <row r="233" ht="15.75" customHeight="1">
      <c r="O233" s="31"/>
    </row>
    <row r="234" ht="15.75" customHeight="1">
      <c r="O234" s="31"/>
    </row>
    <row r="235" ht="15.75" customHeight="1">
      <c r="O235" s="31"/>
    </row>
    <row r="236" ht="15.75" customHeight="1">
      <c r="O236" s="31"/>
    </row>
    <row r="237" ht="15.75" customHeight="1">
      <c r="O237" s="31"/>
    </row>
    <row r="238" ht="15.75" customHeight="1">
      <c r="O238" s="31"/>
    </row>
    <row r="239" ht="15.75" customHeight="1">
      <c r="O239" s="31"/>
    </row>
    <row r="240" ht="15.75" customHeight="1">
      <c r="O240" s="31"/>
    </row>
    <row r="241" ht="15.75" customHeight="1">
      <c r="O241" s="31"/>
    </row>
    <row r="242" ht="15.75" customHeight="1">
      <c r="O242" s="31"/>
    </row>
    <row r="243" ht="15.75" customHeight="1">
      <c r="O243" s="31"/>
    </row>
    <row r="244" ht="15.75" customHeight="1">
      <c r="O244" s="31"/>
    </row>
    <row r="245" ht="15.75" customHeight="1">
      <c r="O245" s="31"/>
    </row>
    <row r="246" ht="15.75" customHeight="1">
      <c r="O246" s="31"/>
    </row>
    <row r="247" ht="15.75" customHeight="1">
      <c r="O247" s="31"/>
    </row>
    <row r="248" ht="15.75" customHeight="1">
      <c r="O248" s="31"/>
    </row>
    <row r="249" ht="15.75" customHeight="1">
      <c r="O249" s="31"/>
    </row>
    <row r="250" ht="15.75" customHeight="1">
      <c r="O250" s="31"/>
    </row>
    <row r="251" ht="15.75" customHeight="1">
      <c r="O251" s="31"/>
    </row>
    <row r="252" ht="15.75" customHeight="1">
      <c r="O252" s="31"/>
    </row>
    <row r="253" ht="15.75" customHeight="1">
      <c r="O253" s="31"/>
    </row>
    <row r="254" ht="15.75" customHeight="1">
      <c r="O254" s="31"/>
    </row>
    <row r="255" ht="15.75" customHeight="1">
      <c r="O255" s="31"/>
    </row>
    <row r="256" ht="15.75" customHeight="1">
      <c r="O256" s="31"/>
    </row>
    <row r="257" ht="15.75" customHeight="1">
      <c r="O257" s="31"/>
    </row>
    <row r="258" ht="15.75" customHeight="1">
      <c r="O258" s="31"/>
    </row>
    <row r="259" ht="15.75" customHeight="1">
      <c r="O259" s="31"/>
    </row>
    <row r="260" ht="15.75" customHeight="1">
      <c r="O260" s="31"/>
    </row>
    <row r="261" ht="15.75" customHeight="1">
      <c r="O261" s="31"/>
    </row>
    <row r="262" ht="15.75" customHeight="1">
      <c r="O262" s="31"/>
    </row>
    <row r="263" ht="15.75" customHeight="1">
      <c r="O263" s="31"/>
    </row>
    <row r="264" ht="15.75" customHeight="1">
      <c r="O264" s="31"/>
    </row>
    <row r="265" ht="15.75" customHeight="1">
      <c r="O265" s="31"/>
    </row>
    <row r="266" ht="15.75" customHeight="1">
      <c r="O266" s="31"/>
    </row>
    <row r="267" ht="15.75" customHeight="1">
      <c r="O267" s="31"/>
    </row>
    <row r="268" ht="15.75" customHeight="1">
      <c r="O268" s="31"/>
    </row>
    <row r="269" ht="15.75" customHeight="1">
      <c r="O269" s="31"/>
    </row>
    <row r="270" ht="15.75" customHeight="1">
      <c r="O270" s="31"/>
    </row>
    <row r="271" ht="15.75" customHeight="1">
      <c r="O271" s="31"/>
    </row>
    <row r="272" ht="15.75" customHeight="1">
      <c r="O272" s="31"/>
    </row>
    <row r="273" ht="15.75" customHeight="1">
      <c r="O273" s="31"/>
    </row>
    <row r="274" ht="15.75" customHeight="1">
      <c r="O274" s="31"/>
    </row>
    <row r="275" ht="15.75" customHeight="1">
      <c r="O275" s="31"/>
    </row>
    <row r="276" ht="15.75" customHeight="1">
      <c r="O276" s="31"/>
    </row>
    <row r="277" ht="15.75" customHeight="1">
      <c r="O277" s="31"/>
    </row>
    <row r="278" ht="15.75" customHeight="1">
      <c r="O278" s="31"/>
    </row>
    <row r="279" ht="15.75" customHeight="1">
      <c r="O279" s="31"/>
    </row>
    <row r="280" ht="15.75" customHeight="1">
      <c r="O280" s="31"/>
    </row>
    <row r="281" ht="15.75" customHeight="1">
      <c r="O281" s="31"/>
    </row>
    <row r="282" ht="15.75" customHeight="1">
      <c r="O282" s="31"/>
    </row>
    <row r="283" ht="15.75" customHeight="1">
      <c r="O283" s="31"/>
    </row>
    <row r="284" ht="15.75" customHeight="1">
      <c r="O284" s="31"/>
    </row>
    <row r="285" ht="15.75" customHeight="1">
      <c r="O285" s="31"/>
    </row>
    <row r="286" ht="15.75" customHeight="1">
      <c r="O286" s="31"/>
    </row>
    <row r="287" ht="15.75" customHeight="1">
      <c r="O287" s="31"/>
    </row>
    <row r="288" ht="15.75" customHeight="1">
      <c r="O288" s="31"/>
    </row>
    <row r="289" ht="15.75" customHeight="1">
      <c r="O289" s="31"/>
    </row>
    <row r="290" ht="15.75" customHeight="1">
      <c r="O290" s="31"/>
    </row>
    <row r="291" ht="15.75" customHeight="1">
      <c r="O291" s="31"/>
    </row>
    <row r="292" ht="15.75" customHeight="1">
      <c r="O292" s="31"/>
    </row>
    <row r="293" ht="15.75" customHeight="1">
      <c r="O293" s="31"/>
    </row>
    <row r="294" ht="15.75" customHeight="1">
      <c r="O294" s="31"/>
    </row>
    <row r="295" ht="15.75" customHeight="1">
      <c r="O295" s="31"/>
    </row>
    <row r="296" ht="15.75" customHeight="1">
      <c r="O296" s="31"/>
    </row>
    <row r="297" ht="15.75" customHeight="1">
      <c r="O297" s="31"/>
    </row>
    <row r="298" ht="15.75" customHeight="1">
      <c r="O298" s="31"/>
    </row>
    <row r="299" ht="15.75" customHeight="1">
      <c r="O299" s="31"/>
    </row>
    <row r="300" ht="15.75" customHeight="1">
      <c r="O300" s="31"/>
    </row>
    <row r="301" ht="15.75" customHeight="1">
      <c r="O301" s="31"/>
    </row>
    <row r="302" ht="15.75" customHeight="1">
      <c r="O302" s="31"/>
    </row>
    <row r="303" ht="15.75" customHeight="1">
      <c r="O303" s="31"/>
    </row>
    <row r="304" ht="15.75" customHeight="1">
      <c r="O304" s="31"/>
    </row>
    <row r="305" ht="15.75" customHeight="1">
      <c r="O305" s="31"/>
    </row>
    <row r="306" ht="15.75" customHeight="1">
      <c r="O306" s="31"/>
    </row>
    <row r="307" ht="15.75" customHeight="1">
      <c r="O307" s="31"/>
    </row>
    <row r="308" ht="15.75" customHeight="1">
      <c r="O308" s="31"/>
    </row>
    <row r="309" ht="15.75" customHeight="1">
      <c r="O309" s="31"/>
    </row>
    <row r="310" ht="15.75" customHeight="1">
      <c r="O310" s="31"/>
    </row>
    <row r="311" ht="15.75" customHeight="1">
      <c r="O311" s="31"/>
    </row>
    <row r="312" ht="15.75" customHeight="1">
      <c r="O312" s="31"/>
    </row>
    <row r="313" ht="15.75" customHeight="1">
      <c r="O313" s="31"/>
    </row>
    <row r="314" ht="15.75" customHeight="1">
      <c r="O314" s="31"/>
    </row>
    <row r="315" ht="15.75" customHeight="1">
      <c r="O315" s="31"/>
    </row>
    <row r="316" ht="15.75" customHeight="1">
      <c r="O316" s="31"/>
    </row>
    <row r="317" ht="15.75" customHeight="1">
      <c r="O317" s="31"/>
    </row>
    <row r="318" ht="15.75" customHeight="1">
      <c r="O318" s="31"/>
    </row>
    <row r="319" ht="15.75" customHeight="1">
      <c r="O319" s="31"/>
    </row>
    <row r="320" ht="15.75" customHeight="1">
      <c r="O320" s="31"/>
    </row>
    <row r="321" ht="15.75" customHeight="1">
      <c r="O321" s="31"/>
    </row>
    <row r="322" ht="15.75" customHeight="1">
      <c r="O322" s="31"/>
    </row>
    <row r="323" ht="15.75" customHeight="1">
      <c r="O323" s="31"/>
    </row>
    <row r="324" ht="15.75" customHeight="1">
      <c r="O324" s="31"/>
    </row>
    <row r="325" ht="15.75" customHeight="1">
      <c r="O325" s="31"/>
    </row>
    <row r="326" ht="15.75" customHeight="1">
      <c r="O326" s="31"/>
    </row>
    <row r="327" ht="15.75" customHeight="1">
      <c r="O327" s="31"/>
    </row>
    <row r="328" ht="15.75" customHeight="1">
      <c r="O328" s="31"/>
    </row>
    <row r="329" ht="15.75" customHeight="1">
      <c r="O329" s="31"/>
    </row>
    <row r="330" ht="15.75" customHeight="1">
      <c r="O330" s="31"/>
    </row>
    <row r="331" ht="15.75" customHeight="1">
      <c r="O331" s="31"/>
    </row>
    <row r="332" ht="15.75" customHeight="1">
      <c r="O332" s="31"/>
    </row>
    <row r="333" ht="15.75" customHeight="1">
      <c r="O333" s="31"/>
    </row>
    <row r="334" ht="15.75" customHeight="1">
      <c r="O334" s="31"/>
    </row>
    <row r="335" ht="15.75" customHeight="1">
      <c r="O335" s="31"/>
    </row>
    <row r="336" ht="15.75" customHeight="1">
      <c r="O336" s="31"/>
    </row>
    <row r="337" ht="15.75" customHeight="1">
      <c r="O337" s="31"/>
    </row>
    <row r="338" ht="15.75" customHeight="1">
      <c r="O338" s="31"/>
    </row>
    <row r="339" ht="15.75" customHeight="1">
      <c r="O339" s="31"/>
    </row>
    <row r="340" ht="15.75" customHeight="1">
      <c r="O340" s="31"/>
    </row>
    <row r="341" ht="15.75" customHeight="1">
      <c r="O341" s="31"/>
    </row>
    <row r="342" ht="15.75" customHeight="1">
      <c r="O342" s="31"/>
    </row>
    <row r="343" ht="15.75" customHeight="1">
      <c r="O343" s="31"/>
    </row>
    <row r="344" ht="15.75" customHeight="1">
      <c r="O344" s="31"/>
    </row>
    <row r="345" ht="15.75" customHeight="1">
      <c r="O345" s="31"/>
    </row>
    <row r="346" ht="15.75" customHeight="1">
      <c r="O346" s="31"/>
    </row>
    <row r="347" ht="15.75" customHeight="1">
      <c r="O347" s="31"/>
    </row>
    <row r="348" ht="15.75" customHeight="1">
      <c r="O348" s="31"/>
    </row>
    <row r="349" ht="15.75" customHeight="1">
      <c r="O349" s="31"/>
    </row>
    <row r="350" ht="15.75" customHeight="1">
      <c r="O350" s="31"/>
    </row>
    <row r="351" ht="15.75" customHeight="1">
      <c r="O351" s="31"/>
    </row>
    <row r="352" ht="15.75" customHeight="1">
      <c r="O352" s="31"/>
    </row>
    <row r="353" ht="15.75" customHeight="1">
      <c r="O353" s="31"/>
    </row>
    <row r="354" ht="15.75" customHeight="1">
      <c r="O354" s="31"/>
    </row>
    <row r="355" ht="15.75" customHeight="1">
      <c r="O355" s="31"/>
    </row>
    <row r="356" ht="15.75" customHeight="1">
      <c r="O356" s="31"/>
    </row>
    <row r="357" ht="15.75" customHeight="1">
      <c r="O357" s="31"/>
    </row>
    <row r="358" ht="15.75" customHeight="1">
      <c r="O358" s="31"/>
    </row>
    <row r="359" ht="15.75" customHeight="1">
      <c r="O359" s="31"/>
    </row>
    <row r="360" ht="15.75" customHeight="1">
      <c r="O360" s="31"/>
    </row>
    <row r="361" ht="15.75" customHeight="1">
      <c r="O361" s="31"/>
    </row>
    <row r="362" ht="15.75" customHeight="1">
      <c r="O362" s="31"/>
    </row>
    <row r="363" ht="15.75" customHeight="1">
      <c r="O363" s="31"/>
    </row>
    <row r="364" ht="15.75" customHeight="1">
      <c r="O364" s="31"/>
    </row>
    <row r="365" ht="15.75" customHeight="1">
      <c r="O365" s="31"/>
    </row>
    <row r="366" ht="15.75" customHeight="1">
      <c r="O366" s="31"/>
    </row>
    <row r="367" ht="15.75" customHeight="1">
      <c r="O367" s="31"/>
    </row>
    <row r="368" ht="15.75" customHeight="1">
      <c r="O368" s="31"/>
    </row>
    <row r="369" ht="15.75" customHeight="1">
      <c r="O369" s="31"/>
    </row>
    <row r="370" ht="15.75" customHeight="1">
      <c r="O370" s="31"/>
    </row>
    <row r="371" ht="15.75" customHeight="1">
      <c r="O371" s="31"/>
    </row>
    <row r="372" ht="15.75" customHeight="1">
      <c r="O372" s="31"/>
    </row>
    <row r="373" ht="15.75" customHeight="1">
      <c r="O373" s="31"/>
    </row>
    <row r="374" ht="15.75" customHeight="1">
      <c r="O374" s="31"/>
    </row>
    <row r="375" ht="15.75" customHeight="1">
      <c r="O375" s="31"/>
    </row>
    <row r="376" ht="15.75" customHeight="1">
      <c r="O376" s="31"/>
    </row>
    <row r="377" ht="15.75" customHeight="1">
      <c r="O377" s="31"/>
    </row>
    <row r="378" ht="15.75" customHeight="1">
      <c r="O378" s="31"/>
    </row>
    <row r="379" ht="15.75" customHeight="1">
      <c r="O379" s="31"/>
    </row>
    <row r="380" ht="15.75" customHeight="1">
      <c r="O380" s="31"/>
    </row>
    <row r="381" ht="15.75" customHeight="1">
      <c r="O381" s="31"/>
    </row>
    <row r="382" ht="15.75" customHeight="1">
      <c r="O382" s="31"/>
    </row>
    <row r="383" ht="15.75" customHeight="1">
      <c r="O383" s="31"/>
    </row>
    <row r="384" ht="15.75" customHeight="1">
      <c r="O384" s="31"/>
    </row>
    <row r="385" ht="15.75" customHeight="1">
      <c r="O385" s="31"/>
    </row>
    <row r="386" ht="15.75" customHeight="1">
      <c r="O386" s="31"/>
    </row>
    <row r="387" ht="15.75" customHeight="1">
      <c r="O387" s="31"/>
    </row>
    <row r="388" ht="15.75" customHeight="1">
      <c r="O388" s="31"/>
    </row>
    <row r="389" ht="15.75" customHeight="1">
      <c r="O389" s="31"/>
    </row>
    <row r="390" ht="15.75" customHeight="1">
      <c r="O390" s="31"/>
    </row>
    <row r="391" ht="15.75" customHeight="1">
      <c r="O391" s="31"/>
    </row>
    <row r="392" ht="15.75" customHeight="1">
      <c r="O392" s="31"/>
    </row>
    <row r="393" ht="15.75" customHeight="1">
      <c r="O393" s="31"/>
    </row>
    <row r="394" ht="15.75" customHeight="1">
      <c r="O394" s="31"/>
    </row>
    <row r="395" ht="15.75" customHeight="1">
      <c r="O395" s="31"/>
    </row>
    <row r="396" ht="15.75" customHeight="1">
      <c r="O396" s="31"/>
    </row>
    <row r="397" ht="15.75" customHeight="1">
      <c r="O397" s="31"/>
    </row>
    <row r="398" ht="15.75" customHeight="1">
      <c r="O398" s="31"/>
    </row>
    <row r="399" ht="15.75" customHeight="1">
      <c r="O399" s="31"/>
    </row>
    <row r="400" ht="15.75" customHeight="1">
      <c r="O400" s="31"/>
    </row>
    <row r="401" ht="15.75" customHeight="1">
      <c r="O401" s="31"/>
    </row>
    <row r="402" ht="15.75" customHeight="1">
      <c r="O402" s="31"/>
    </row>
    <row r="403" ht="15.75" customHeight="1">
      <c r="O403" s="31"/>
    </row>
    <row r="404" ht="15.75" customHeight="1">
      <c r="O404" s="31"/>
    </row>
    <row r="405" ht="15.75" customHeight="1">
      <c r="O405" s="31"/>
    </row>
    <row r="406" ht="15.75" customHeight="1">
      <c r="O406" s="31"/>
    </row>
    <row r="407" ht="15.75" customHeight="1">
      <c r="O407" s="31"/>
    </row>
    <row r="408" ht="15.75" customHeight="1">
      <c r="O408" s="31"/>
    </row>
    <row r="409" ht="15.75" customHeight="1">
      <c r="O409" s="31"/>
    </row>
    <row r="410" ht="15.75" customHeight="1">
      <c r="O410" s="31"/>
    </row>
    <row r="411" ht="15.75" customHeight="1">
      <c r="O411" s="31"/>
    </row>
    <row r="412" ht="15.75" customHeight="1">
      <c r="O412" s="31"/>
    </row>
    <row r="413" ht="15.75" customHeight="1">
      <c r="O413" s="31"/>
    </row>
    <row r="414" ht="15.75" customHeight="1">
      <c r="O414" s="31"/>
    </row>
    <row r="415" ht="15.75" customHeight="1">
      <c r="O415" s="31"/>
    </row>
    <row r="416" ht="15.75" customHeight="1">
      <c r="O416" s="31"/>
    </row>
    <row r="417" ht="15.75" customHeight="1">
      <c r="O417" s="31"/>
    </row>
    <row r="418" ht="15.75" customHeight="1">
      <c r="O418" s="31"/>
    </row>
    <row r="419" ht="15.75" customHeight="1">
      <c r="O419" s="31"/>
    </row>
    <row r="420" ht="15.75" customHeight="1">
      <c r="O420" s="31"/>
    </row>
    <row r="421" ht="15.75" customHeight="1">
      <c r="O421" s="31"/>
    </row>
    <row r="422" ht="15.75" customHeight="1">
      <c r="O422" s="31"/>
    </row>
    <row r="423" ht="15.75" customHeight="1">
      <c r="O423" s="31"/>
    </row>
    <row r="424" ht="15.75" customHeight="1">
      <c r="O424" s="31"/>
    </row>
    <row r="425" ht="15.75" customHeight="1">
      <c r="O425" s="31"/>
    </row>
    <row r="426" ht="15.75" customHeight="1">
      <c r="O426" s="31"/>
    </row>
    <row r="427" ht="15.75" customHeight="1">
      <c r="O427" s="31"/>
    </row>
    <row r="428" ht="15.75" customHeight="1">
      <c r="O428" s="31"/>
    </row>
    <row r="429" ht="15.75" customHeight="1">
      <c r="O429" s="31"/>
    </row>
    <row r="430" ht="15.75" customHeight="1">
      <c r="O430" s="31"/>
    </row>
    <row r="431" ht="15.75" customHeight="1">
      <c r="O431" s="31"/>
    </row>
    <row r="432" ht="15.75" customHeight="1">
      <c r="O432" s="31"/>
    </row>
    <row r="433" ht="15.75" customHeight="1">
      <c r="O433" s="31"/>
    </row>
    <row r="434" ht="15.75" customHeight="1">
      <c r="O434" s="31"/>
    </row>
    <row r="435" ht="15.75" customHeight="1">
      <c r="O435" s="31"/>
    </row>
    <row r="436" ht="15.75" customHeight="1">
      <c r="O436" s="31"/>
    </row>
    <row r="437" ht="15.75" customHeight="1">
      <c r="O437" s="31"/>
    </row>
    <row r="438" ht="15.75" customHeight="1">
      <c r="O438" s="31"/>
    </row>
    <row r="439" ht="15.75" customHeight="1">
      <c r="O439" s="31"/>
    </row>
    <row r="440" ht="15.75" customHeight="1">
      <c r="O440" s="31"/>
    </row>
    <row r="441" ht="15.75" customHeight="1">
      <c r="O441" s="31"/>
    </row>
    <row r="442" ht="15.75" customHeight="1">
      <c r="O442" s="31"/>
    </row>
    <row r="443" ht="15.75" customHeight="1">
      <c r="O443" s="31"/>
    </row>
    <row r="444" ht="15.75" customHeight="1">
      <c r="O444" s="31"/>
    </row>
    <row r="445" ht="15.75" customHeight="1">
      <c r="O445" s="31"/>
    </row>
    <row r="446" ht="15.75" customHeight="1">
      <c r="O446" s="31"/>
    </row>
    <row r="447" ht="15.75" customHeight="1">
      <c r="O447" s="31"/>
    </row>
    <row r="448" ht="15.75" customHeight="1">
      <c r="O448" s="31"/>
    </row>
    <row r="449" ht="15.75" customHeight="1">
      <c r="O449" s="31"/>
    </row>
    <row r="450" ht="15.75" customHeight="1">
      <c r="O450" s="31"/>
    </row>
    <row r="451" ht="15.75" customHeight="1">
      <c r="O451" s="31"/>
    </row>
    <row r="452" ht="15.75" customHeight="1">
      <c r="O452" s="31"/>
    </row>
    <row r="453" ht="15.75" customHeight="1">
      <c r="O453" s="31"/>
    </row>
    <row r="454" ht="15.75" customHeight="1">
      <c r="O454" s="31"/>
    </row>
    <row r="455" ht="15.75" customHeight="1">
      <c r="O455" s="31"/>
    </row>
    <row r="456" ht="15.75" customHeight="1">
      <c r="O456" s="31"/>
    </row>
    <row r="457" ht="15.75" customHeight="1">
      <c r="O457" s="31"/>
    </row>
    <row r="458" ht="15.75" customHeight="1">
      <c r="O458" s="31"/>
    </row>
    <row r="459" ht="15.75" customHeight="1">
      <c r="O459" s="31"/>
    </row>
    <row r="460" ht="15.75" customHeight="1">
      <c r="O460" s="31"/>
    </row>
    <row r="461" ht="15.75" customHeight="1">
      <c r="O461" s="31"/>
    </row>
    <row r="462" ht="15.75" customHeight="1">
      <c r="O462" s="31"/>
    </row>
    <row r="463" ht="15.75" customHeight="1">
      <c r="O463" s="31"/>
    </row>
    <row r="464" ht="15.75" customHeight="1">
      <c r="O464" s="31"/>
    </row>
    <row r="465" ht="15.75" customHeight="1">
      <c r="O465" s="31"/>
    </row>
    <row r="466" ht="15.75" customHeight="1">
      <c r="O466" s="31"/>
    </row>
    <row r="467" ht="15.75" customHeight="1">
      <c r="O467" s="31"/>
    </row>
    <row r="468" ht="15.75" customHeight="1">
      <c r="O468" s="31"/>
    </row>
    <row r="469" ht="15.75" customHeight="1">
      <c r="O469" s="31"/>
    </row>
    <row r="470" ht="15.75" customHeight="1">
      <c r="O470" s="31"/>
    </row>
    <row r="471" ht="15.75" customHeight="1">
      <c r="O471" s="31"/>
    </row>
    <row r="472" ht="15.75" customHeight="1">
      <c r="O472" s="31"/>
    </row>
    <row r="473" ht="15.75" customHeight="1">
      <c r="O473" s="31"/>
    </row>
    <row r="474" ht="15.75" customHeight="1">
      <c r="O474" s="31"/>
    </row>
    <row r="475" ht="15.75" customHeight="1">
      <c r="O475" s="31"/>
    </row>
    <row r="476" ht="15.75" customHeight="1">
      <c r="O476" s="31"/>
    </row>
    <row r="477" ht="15.75" customHeight="1">
      <c r="O477" s="31"/>
    </row>
    <row r="478" ht="15.75" customHeight="1">
      <c r="O478" s="31"/>
    </row>
    <row r="479" ht="15.75" customHeight="1">
      <c r="O479" s="31"/>
    </row>
    <row r="480" ht="15.75" customHeight="1">
      <c r="O480" s="31"/>
    </row>
    <row r="481" ht="15.75" customHeight="1">
      <c r="O481" s="31"/>
    </row>
    <row r="482" ht="15.75" customHeight="1">
      <c r="O482" s="31"/>
    </row>
    <row r="483" ht="15.75" customHeight="1">
      <c r="O483" s="31"/>
    </row>
    <row r="484" ht="15.75" customHeight="1">
      <c r="O484" s="31"/>
    </row>
    <row r="485" ht="15.75" customHeight="1">
      <c r="O485" s="31"/>
    </row>
    <row r="486" ht="15.75" customHeight="1">
      <c r="O486" s="31"/>
    </row>
    <row r="487" ht="15.75" customHeight="1">
      <c r="O487" s="31"/>
    </row>
    <row r="488" ht="15.75" customHeight="1">
      <c r="O488" s="31"/>
    </row>
    <row r="489" ht="15.75" customHeight="1">
      <c r="O489" s="31"/>
    </row>
    <row r="490" ht="15.75" customHeight="1">
      <c r="O490" s="31"/>
    </row>
    <row r="491" ht="15.75" customHeight="1">
      <c r="O491" s="31"/>
    </row>
    <row r="492" ht="15.75" customHeight="1">
      <c r="O492" s="31"/>
    </row>
    <row r="493" ht="15.75" customHeight="1">
      <c r="O493" s="31"/>
    </row>
    <row r="494" ht="15.75" customHeight="1">
      <c r="O494" s="31"/>
    </row>
    <row r="495" ht="15.75" customHeight="1">
      <c r="O495" s="31"/>
    </row>
    <row r="496" ht="15.75" customHeight="1">
      <c r="O496" s="31"/>
    </row>
    <row r="497" ht="15.75" customHeight="1">
      <c r="O497" s="31"/>
    </row>
    <row r="498" ht="15.75" customHeight="1">
      <c r="O498" s="31"/>
    </row>
    <row r="499" ht="15.75" customHeight="1">
      <c r="O499" s="31"/>
    </row>
    <row r="500" ht="15.75" customHeight="1">
      <c r="O500" s="31"/>
    </row>
    <row r="501" ht="15.75" customHeight="1">
      <c r="O501" s="31"/>
    </row>
    <row r="502" ht="15.75" customHeight="1">
      <c r="O502" s="31"/>
    </row>
    <row r="503" ht="15.75" customHeight="1">
      <c r="O503" s="31"/>
    </row>
    <row r="504" ht="15.75" customHeight="1">
      <c r="O504" s="31"/>
    </row>
    <row r="505" ht="15.75" customHeight="1">
      <c r="O505" s="31"/>
    </row>
    <row r="506" ht="15.75" customHeight="1">
      <c r="O506" s="31"/>
    </row>
    <row r="507" ht="15.75" customHeight="1">
      <c r="O507" s="31"/>
    </row>
    <row r="508" ht="15.75" customHeight="1">
      <c r="O508" s="31"/>
    </row>
    <row r="509" ht="15.75" customHeight="1">
      <c r="O509" s="31"/>
    </row>
    <row r="510" ht="15.75" customHeight="1">
      <c r="O510" s="31"/>
    </row>
    <row r="511" ht="15.75" customHeight="1">
      <c r="O511" s="31"/>
    </row>
    <row r="512" ht="15.75" customHeight="1">
      <c r="O512" s="31"/>
    </row>
    <row r="513" ht="15.75" customHeight="1">
      <c r="O513" s="31"/>
    </row>
    <row r="514" ht="15.75" customHeight="1">
      <c r="O514" s="31"/>
    </row>
    <row r="515" ht="15.75" customHeight="1">
      <c r="O515" s="31"/>
    </row>
    <row r="516" ht="15.75" customHeight="1">
      <c r="O516" s="31"/>
    </row>
    <row r="517" ht="15.75" customHeight="1">
      <c r="O517" s="31"/>
    </row>
    <row r="518" ht="15.75" customHeight="1">
      <c r="O518" s="31"/>
    </row>
    <row r="519" ht="15.75" customHeight="1">
      <c r="O519" s="31"/>
    </row>
    <row r="520" ht="15.75" customHeight="1">
      <c r="O520" s="31"/>
    </row>
    <row r="521" ht="15.75" customHeight="1">
      <c r="O521" s="31"/>
    </row>
    <row r="522" ht="15.75" customHeight="1">
      <c r="O522" s="31"/>
    </row>
    <row r="523" ht="15.75" customHeight="1">
      <c r="O523" s="31"/>
    </row>
    <row r="524" ht="15.75" customHeight="1">
      <c r="O524" s="31"/>
    </row>
    <row r="525" ht="15.75" customHeight="1">
      <c r="O525" s="31"/>
    </row>
    <row r="526" ht="15.75" customHeight="1">
      <c r="O526" s="31"/>
    </row>
    <row r="527" ht="15.75" customHeight="1">
      <c r="O527" s="31"/>
    </row>
    <row r="528" ht="15.75" customHeight="1">
      <c r="O528" s="31"/>
    </row>
    <row r="529" ht="15.75" customHeight="1">
      <c r="O529" s="31"/>
    </row>
    <row r="530" ht="15.75" customHeight="1">
      <c r="O530" s="31"/>
    </row>
    <row r="531" ht="15.75" customHeight="1">
      <c r="O531" s="31"/>
    </row>
    <row r="532" ht="15.75" customHeight="1">
      <c r="O532" s="31"/>
    </row>
    <row r="533" ht="15.75" customHeight="1">
      <c r="O533" s="31"/>
    </row>
    <row r="534" ht="15.75" customHeight="1">
      <c r="O534" s="31"/>
    </row>
    <row r="535" ht="15.75" customHeight="1">
      <c r="O535" s="31"/>
    </row>
    <row r="536" ht="15.75" customHeight="1">
      <c r="O536" s="31"/>
    </row>
    <row r="537" ht="15.75" customHeight="1">
      <c r="O537" s="31"/>
    </row>
    <row r="538" ht="15.75" customHeight="1">
      <c r="O538" s="31"/>
    </row>
    <row r="539" ht="15.75" customHeight="1">
      <c r="O539" s="31"/>
    </row>
    <row r="540" ht="15.75" customHeight="1">
      <c r="O540" s="31"/>
    </row>
    <row r="541" ht="15.75" customHeight="1">
      <c r="O541" s="31"/>
    </row>
    <row r="542" ht="15.75" customHeight="1">
      <c r="O542" s="31"/>
    </row>
    <row r="543" ht="15.75" customHeight="1">
      <c r="O543" s="31"/>
    </row>
    <row r="544" ht="15.75" customHeight="1">
      <c r="O544" s="31"/>
    </row>
    <row r="545" ht="15.75" customHeight="1">
      <c r="O545" s="31"/>
    </row>
    <row r="546" ht="15.75" customHeight="1">
      <c r="O546" s="31"/>
    </row>
    <row r="547" ht="15.75" customHeight="1">
      <c r="O547" s="31"/>
    </row>
    <row r="548" ht="15.75" customHeight="1">
      <c r="O548" s="31"/>
    </row>
    <row r="549" ht="15.75" customHeight="1">
      <c r="O549" s="31"/>
    </row>
    <row r="550" ht="15.75" customHeight="1">
      <c r="O550" s="31"/>
    </row>
    <row r="551" ht="15.75" customHeight="1">
      <c r="O551" s="31"/>
    </row>
    <row r="552" ht="15.75" customHeight="1">
      <c r="O552" s="31"/>
    </row>
    <row r="553" ht="15.75" customHeight="1">
      <c r="O553" s="31"/>
    </row>
    <row r="554" ht="15.75" customHeight="1">
      <c r="O554" s="31"/>
    </row>
    <row r="555" ht="15.75" customHeight="1">
      <c r="O555" s="31"/>
    </row>
    <row r="556" ht="15.75" customHeight="1">
      <c r="O556" s="31"/>
    </row>
    <row r="557" ht="15.75" customHeight="1">
      <c r="O557" s="31"/>
    </row>
    <row r="558" ht="15.75" customHeight="1">
      <c r="O558" s="31"/>
    </row>
    <row r="559" ht="15.75" customHeight="1">
      <c r="O559" s="31"/>
    </row>
    <row r="560" ht="15.75" customHeight="1">
      <c r="O560" s="31"/>
    </row>
    <row r="561" ht="15.75" customHeight="1">
      <c r="O561" s="31"/>
    </row>
    <row r="562" ht="15.75" customHeight="1">
      <c r="O562" s="31"/>
    </row>
    <row r="563" ht="15.75" customHeight="1">
      <c r="O563" s="31"/>
    </row>
    <row r="564" ht="15.75" customHeight="1">
      <c r="O564" s="31"/>
    </row>
    <row r="565" ht="15.75" customHeight="1">
      <c r="O565" s="31"/>
    </row>
    <row r="566" ht="15.75" customHeight="1">
      <c r="O566" s="31"/>
    </row>
    <row r="567" ht="15.75" customHeight="1">
      <c r="O567" s="31"/>
    </row>
    <row r="568" ht="15.75" customHeight="1">
      <c r="O568" s="31"/>
    </row>
    <row r="569" ht="15.75" customHeight="1">
      <c r="O569" s="31"/>
    </row>
    <row r="570" ht="15.75" customHeight="1">
      <c r="O570" s="31"/>
    </row>
    <row r="571" ht="15.75" customHeight="1">
      <c r="O571" s="31"/>
    </row>
    <row r="572" ht="15.75" customHeight="1">
      <c r="O572" s="31"/>
    </row>
    <row r="573" ht="15.75" customHeight="1">
      <c r="O573" s="31"/>
    </row>
    <row r="574" ht="15.75" customHeight="1">
      <c r="O574" s="31"/>
    </row>
    <row r="575" ht="15.75" customHeight="1">
      <c r="O575" s="31"/>
    </row>
    <row r="576" ht="15.75" customHeight="1">
      <c r="O576" s="31"/>
    </row>
    <row r="577" ht="15.75" customHeight="1">
      <c r="O577" s="31"/>
    </row>
    <row r="578" ht="15.75" customHeight="1">
      <c r="O578" s="31"/>
    </row>
    <row r="579" ht="15.75" customHeight="1">
      <c r="O579" s="31"/>
    </row>
    <row r="580" ht="15.75" customHeight="1">
      <c r="O580" s="31"/>
    </row>
    <row r="581" ht="15.75" customHeight="1">
      <c r="O581" s="31"/>
    </row>
    <row r="582" ht="15.75" customHeight="1">
      <c r="O582" s="31"/>
    </row>
    <row r="583" ht="15.75" customHeight="1">
      <c r="O583" s="31"/>
    </row>
    <row r="584" ht="15.75" customHeight="1">
      <c r="O584" s="31"/>
    </row>
    <row r="585" ht="15.75" customHeight="1">
      <c r="O585" s="31"/>
    </row>
    <row r="586" ht="15.75" customHeight="1">
      <c r="O586" s="31"/>
    </row>
    <row r="587" ht="15.75" customHeight="1">
      <c r="O587" s="31"/>
    </row>
    <row r="588" ht="15.75" customHeight="1">
      <c r="O588" s="31"/>
    </row>
    <row r="589" ht="15.75" customHeight="1">
      <c r="O589" s="31"/>
    </row>
    <row r="590" ht="15.75" customHeight="1">
      <c r="O590" s="31"/>
    </row>
    <row r="591" ht="15.75" customHeight="1">
      <c r="O591" s="31"/>
    </row>
    <row r="592" ht="15.75" customHeight="1">
      <c r="O592" s="31"/>
    </row>
    <row r="593" ht="15.75" customHeight="1">
      <c r="O593" s="31"/>
    </row>
    <row r="594" ht="15.75" customHeight="1">
      <c r="O594" s="31"/>
    </row>
    <row r="595" ht="15.75" customHeight="1">
      <c r="O595" s="31"/>
    </row>
    <row r="596" ht="15.75" customHeight="1">
      <c r="O596" s="31"/>
    </row>
    <row r="597" ht="15.75" customHeight="1">
      <c r="O597" s="31"/>
    </row>
    <row r="598" ht="15.75" customHeight="1">
      <c r="O598" s="31"/>
    </row>
    <row r="599" ht="15.75" customHeight="1">
      <c r="O599" s="31"/>
    </row>
    <row r="600" ht="15.75" customHeight="1">
      <c r="O600" s="31"/>
    </row>
    <row r="601" ht="15.75" customHeight="1">
      <c r="O601" s="31"/>
    </row>
    <row r="602" ht="15.75" customHeight="1">
      <c r="O602" s="31"/>
    </row>
    <row r="603" ht="15.75" customHeight="1">
      <c r="O603" s="31"/>
    </row>
    <row r="604" ht="15.75" customHeight="1">
      <c r="O604" s="31"/>
    </row>
    <row r="605" ht="15.75" customHeight="1">
      <c r="O605" s="31"/>
    </row>
    <row r="606" ht="15.75" customHeight="1">
      <c r="O606" s="31"/>
    </row>
    <row r="607" ht="15.75" customHeight="1">
      <c r="O607" s="31"/>
    </row>
    <row r="608" ht="15.75" customHeight="1">
      <c r="O608" s="31"/>
    </row>
    <row r="609" ht="15.75" customHeight="1">
      <c r="O609" s="31"/>
    </row>
    <row r="610" ht="15.75" customHeight="1">
      <c r="O610" s="31"/>
    </row>
    <row r="611" ht="15.75" customHeight="1">
      <c r="O611" s="31"/>
    </row>
    <row r="612" ht="15.75" customHeight="1">
      <c r="O612" s="31"/>
    </row>
    <row r="613" ht="15.75" customHeight="1">
      <c r="O613" s="31"/>
    </row>
    <row r="614" ht="15.75" customHeight="1">
      <c r="O614" s="31"/>
    </row>
    <row r="615" ht="15.75" customHeight="1">
      <c r="O615" s="31"/>
    </row>
    <row r="616" ht="15.75" customHeight="1">
      <c r="O616" s="31"/>
    </row>
    <row r="617" ht="15.75" customHeight="1">
      <c r="O617" s="31"/>
    </row>
    <row r="618" ht="15.75" customHeight="1">
      <c r="O618" s="31"/>
    </row>
    <row r="619" ht="15.75" customHeight="1">
      <c r="O619" s="31"/>
    </row>
    <row r="620" ht="15.75" customHeight="1">
      <c r="O620" s="31"/>
    </row>
    <row r="621" ht="15.75" customHeight="1">
      <c r="O621" s="31"/>
    </row>
    <row r="622" ht="15.75" customHeight="1">
      <c r="O622" s="31"/>
    </row>
    <row r="623" ht="15.75" customHeight="1">
      <c r="O623" s="31"/>
    </row>
    <row r="624" ht="15.75" customHeight="1">
      <c r="O624" s="31"/>
    </row>
    <row r="625" ht="15.75" customHeight="1">
      <c r="O625" s="31"/>
    </row>
    <row r="626" ht="15.75" customHeight="1">
      <c r="O626" s="31"/>
    </row>
    <row r="627" ht="15.75" customHeight="1">
      <c r="O627" s="31"/>
    </row>
    <row r="628" ht="15.75" customHeight="1">
      <c r="O628" s="31"/>
    </row>
    <row r="629" ht="15.75" customHeight="1">
      <c r="O629" s="31"/>
    </row>
    <row r="630" ht="15.75" customHeight="1">
      <c r="O630" s="31"/>
    </row>
    <row r="631" ht="15.75" customHeight="1">
      <c r="O631" s="31"/>
    </row>
    <row r="632" ht="15.75" customHeight="1">
      <c r="O632" s="31"/>
    </row>
    <row r="633" ht="15.75" customHeight="1">
      <c r="O633" s="31"/>
    </row>
    <row r="634" ht="15.75" customHeight="1">
      <c r="O634" s="31"/>
    </row>
    <row r="635" ht="15.75" customHeight="1">
      <c r="O635" s="31"/>
    </row>
    <row r="636" ht="15.75" customHeight="1">
      <c r="O636" s="31"/>
    </row>
    <row r="637" ht="15.75" customHeight="1">
      <c r="O637" s="31"/>
    </row>
    <row r="638" ht="15.75" customHeight="1">
      <c r="O638" s="31"/>
    </row>
    <row r="639" ht="15.75" customHeight="1">
      <c r="O639" s="31"/>
    </row>
    <row r="640" ht="15.75" customHeight="1">
      <c r="O640" s="31"/>
    </row>
    <row r="641" ht="15.75" customHeight="1">
      <c r="O641" s="31"/>
    </row>
    <row r="642" ht="15.75" customHeight="1">
      <c r="O642" s="31"/>
    </row>
    <row r="643" ht="15.75" customHeight="1">
      <c r="O643" s="31"/>
    </row>
    <row r="644" ht="15.75" customHeight="1">
      <c r="O644" s="31"/>
    </row>
    <row r="645" ht="15.75" customHeight="1">
      <c r="O645" s="31"/>
    </row>
    <row r="646" ht="15.75" customHeight="1">
      <c r="O646" s="31"/>
    </row>
    <row r="647" ht="15.75" customHeight="1">
      <c r="O647" s="31"/>
    </row>
    <row r="648" ht="15.75" customHeight="1">
      <c r="O648" s="31"/>
    </row>
    <row r="649" ht="15.75" customHeight="1">
      <c r="O649" s="31"/>
    </row>
    <row r="650" ht="15.75" customHeight="1">
      <c r="O650" s="31"/>
    </row>
    <row r="651" ht="15.75" customHeight="1">
      <c r="O651" s="31"/>
    </row>
    <row r="652" ht="15.75" customHeight="1">
      <c r="O652" s="31"/>
    </row>
    <row r="653" ht="15.75" customHeight="1">
      <c r="O653" s="31"/>
    </row>
    <row r="654" ht="15.75" customHeight="1">
      <c r="O654" s="31"/>
    </row>
    <row r="655" ht="15.75" customHeight="1">
      <c r="O655" s="31"/>
    </row>
    <row r="656" ht="15.75" customHeight="1">
      <c r="O656" s="31"/>
    </row>
    <row r="657" ht="15.75" customHeight="1">
      <c r="O657" s="31"/>
    </row>
    <row r="658" ht="15.75" customHeight="1">
      <c r="O658" s="31"/>
    </row>
    <row r="659" ht="15.75" customHeight="1">
      <c r="O659" s="31"/>
    </row>
    <row r="660" ht="15.75" customHeight="1">
      <c r="O660" s="31"/>
    </row>
    <row r="661" ht="15.75" customHeight="1">
      <c r="O661" s="31"/>
    </row>
    <row r="662" ht="15.75" customHeight="1">
      <c r="O662" s="31"/>
    </row>
    <row r="663" ht="15.75" customHeight="1">
      <c r="O663" s="31"/>
    </row>
    <row r="664" ht="15.75" customHeight="1">
      <c r="O664" s="31"/>
    </row>
    <row r="665" ht="15.75" customHeight="1">
      <c r="O665" s="31"/>
    </row>
    <row r="666" ht="15.75" customHeight="1">
      <c r="O666" s="31"/>
    </row>
    <row r="667" ht="15.75" customHeight="1">
      <c r="O667" s="31"/>
    </row>
    <row r="668" ht="15.75" customHeight="1">
      <c r="O668" s="31"/>
    </row>
    <row r="669" ht="15.75" customHeight="1">
      <c r="O669" s="31"/>
    </row>
    <row r="670" ht="15.75" customHeight="1">
      <c r="O670" s="31"/>
    </row>
    <row r="671" ht="15.75" customHeight="1">
      <c r="O671" s="31"/>
    </row>
    <row r="672" ht="15.75" customHeight="1">
      <c r="O672" s="31"/>
    </row>
    <row r="673" ht="15.75" customHeight="1">
      <c r="O673" s="31"/>
    </row>
    <row r="674" ht="15.75" customHeight="1">
      <c r="O674" s="31"/>
    </row>
    <row r="675" ht="15.75" customHeight="1">
      <c r="O675" s="31"/>
    </row>
    <row r="676" ht="15.75" customHeight="1">
      <c r="O676" s="31"/>
    </row>
    <row r="677" ht="15.75" customHeight="1">
      <c r="O677" s="31"/>
    </row>
    <row r="678" ht="15.75" customHeight="1">
      <c r="O678" s="31"/>
    </row>
    <row r="679" ht="15.75" customHeight="1">
      <c r="O679" s="31"/>
    </row>
    <row r="680" ht="15.75" customHeight="1">
      <c r="O680" s="31"/>
    </row>
    <row r="681" ht="15.75" customHeight="1">
      <c r="O681" s="31"/>
    </row>
    <row r="682" ht="15.75" customHeight="1">
      <c r="O682" s="31"/>
    </row>
    <row r="683" ht="15.75" customHeight="1">
      <c r="O683" s="31"/>
    </row>
    <row r="684" ht="15.75" customHeight="1">
      <c r="O684" s="31"/>
    </row>
    <row r="685" ht="15.75" customHeight="1">
      <c r="O685" s="31"/>
    </row>
    <row r="686" ht="15.75" customHeight="1">
      <c r="O686" s="31"/>
    </row>
    <row r="687" ht="15.75" customHeight="1">
      <c r="O687" s="31"/>
    </row>
    <row r="688" ht="15.75" customHeight="1">
      <c r="O688" s="31"/>
    </row>
    <row r="689" ht="15.75" customHeight="1">
      <c r="O689" s="31"/>
    </row>
    <row r="690" ht="15.75" customHeight="1">
      <c r="O690" s="31"/>
    </row>
    <row r="691" ht="15.75" customHeight="1">
      <c r="O691" s="31"/>
    </row>
    <row r="692" ht="15.75" customHeight="1">
      <c r="O692" s="31"/>
    </row>
    <row r="693" ht="15.75" customHeight="1">
      <c r="O693" s="31"/>
    </row>
    <row r="694" ht="15.75" customHeight="1">
      <c r="O694" s="31"/>
    </row>
    <row r="695" ht="15.75" customHeight="1">
      <c r="O695" s="31"/>
    </row>
    <row r="696" ht="15.75" customHeight="1">
      <c r="O696" s="31"/>
    </row>
    <row r="697" ht="15.75" customHeight="1">
      <c r="O697" s="31"/>
    </row>
    <row r="698" ht="15.75" customHeight="1">
      <c r="O698" s="31"/>
    </row>
    <row r="699" ht="15.75" customHeight="1">
      <c r="O699" s="31"/>
    </row>
    <row r="700" ht="15.75" customHeight="1">
      <c r="O700" s="31"/>
    </row>
    <row r="701" ht="15.75" customHeight="1">
      <c r="O701" s="31"/>
    </row>
    <row r="702" ht="15.75" customHeight="1">
      <c r="O702" s="31"/>
    </row>
    <row r="703" ht="15.75" customHeight="1">
      <c r="O703" s="31"/>
    </row>
    <row r="704" ht="15.75" customHeight="1">
      <c r="O704" s="31"/>
    </row>
    <row r="705" ht="15.75" customHeight="1">
      <c r="O705" s="31"/>
    </row>
    <row r="706" ht="15.75" customHeight="1">
      <c r="O706" s="31"/>
    </row>
    <row r="707" ht="15.75" customHeight="1">
      <c r="O707" s="31"/>
    </row>
    <row r="708" ht="15.75" customHeight="1">
      <c r="O708" s="31"/>
    </row>
    <row r="709" ht="15.75" customHeight="1">
      <c r="O709" s="31"/>
    </row>
    <row r="710" ht="15.75" customHeight="1">
      <c r="O710" s="31"/>
    </row>
    <row r="711" ht="15.75" customHeight="1">
      <c r="O711" s="31"/>
    </row>
    <row r="712" ht="15.75" customHeight="1">
      <c r="O712" s="31"/>
    </row>
    <row r="713" ht="15.75" customHeight="1">
      <c r="O713" s="31"/>
    </row>
    <row r="714" ht="15.75" customHeight="1">
      <c r="O714" s="31"/>
    </row>
    <row r="715" ht="15.75" customHeight="1">
      <c r="O715" s="31"/>
    </row>
    <row r="716" ht="15.75" customHeight="1">
      <c r="O716" s="31"/>
    </row>
    <row r="717" ht="15.75" customHeight="1">
      <c r="O717" s="31"/>
    </row>
    <row r="718" ht="15.75" customHeight="1">
      <c r="O718" s="31"/>
    </row>
    <row r="719" ht="15.75" customHeight="1">
      <c r="O719" s="31"/>
    </row>
    <row r="720" ht="15.75" customHeight="1">
      <c r="O720" s="31"/>
    </row>
    <row r="721" ht="15.75" customHeight="1">
      <c r="O721" s="31"/>
    </row>
    <row r="722" ht="15.75" customHeight="1">
      <c r="O722" s="31"/>
    </row>
    <row r="723" ht="15.75" customHeight="1">
      <c r="O723" s="31"/>
    </row>
    <row r="724" ht="15.75" customHeight="1">
      <c r="O724" s="31"/>
    </row>
    <row r="725" ht="15.75" customHeight="1">
      <c r="O725" s="31"/>
    </row>
    <row r="726" ht="15.75" customHeight="1">
      <c r="O726" s="31"/>
    </row>
    <row r="727" ht="15.75" customHeight="1">
      <c r="O727" s="31"/>
    </row>
    <row r="728" ht="15.75" customHeight="1">
      <c r="O728" s="31"/>
    </row>
    <row r="729" ht="15.75" customHeight="1">
      <c r="O729" s="31"/>
    </row>
    <row r="730" ht="15.75" customHeight="1">
      <c r="O730" s="31"/>
    </row>
    <row r="731" ht="15.75" customHeight="1">
      <c r="O731" s="31"/>
    </row>
    <row r="732" ht="15.75" customHeight="1">
      <c r="O732" s="31"/>
    </row>
    <row r="733" ht="15.75" customHeight="1">
      <c r="O733" s="31"/>
    </row>
    <row r="734" ht="15.75" customHeight="1">
      <c r="O734" s="31"/>
    </row>
    <row r="735" ht="15.75" customHeight="1">
      <c r="O735" s="31"/>
    </row>
    <row r="736" ht="15.75" customHeight="1">
      <c r="O736" s="31"/>
    </row>
    <row r="737" ht="15.75" customHeight="1">
      <c r="O737" s="31"/>
    </row>
    <row r="738" ht="15.75" customHeight="1">
      <c r="O738" s="31"/>
    </row>
    <row r="739" ht="15.75" customHeight="1">
      <c r="O739" s="31"/>
    </row>
    <row r="740" ht="15.75" customHeight="1">
      <c r="O740" s="31"/>
    </row>
    <row r="741" ht="15.75" customHeight="1">
      <c r="O741" s="31"/>
    </row>
    <row r="742" ht="15.75" customHeight="1">
      <c r="O742" s="31"/>
    </row>
    <row r="743" ht="15.75" customHeight="1">
      <c r="O743" s="31"/>
    </row>
    <row r="744" ht="15.75" customHeight="1">
      <c r="O744" s="31"/>
    </row>
    <row r="745" ht="15.75" customHeight="1">
      <c r="O745" s="31"/>
    </row>
    <row r="746" ht="15.75" customHeight="1">
      <c r="O746" s="31"/>
    </row>
    <row r="747" ht="15.75" customHeight="1">
      <c r="O747" s="31"/>
    </row>
    <row r="748" ht="15.75" customHeight="1">
      <c r="O748" s="31"/>
    </row>
    <row r="749" ht="15.75" customHeight="1">
      <c r="O749" s="31"/>
    </row>
    <row r="750" ht="15.75" customHeight="1">
      <c r="O750" s="31"/>
    </row>
    <row r="751" ht="15.75" customHeight="1">
      <c r="O751" s="31"/>
    </row>
    <row r="752" ht="15.75" customHeight="1">
      <c r="O752" s="31"/>
    </row>
    <row r="753" ht="15.75" customHeight="1">
      <c r="O753" s="31"/>
    </row>
    <row r="754" ht="15.75" customHeight="1">
      <c r="O754" s="31"/>
    </row>
    <row r="755" ht="15.75" customHeight="1">
      <c r="O755" s="31"/>
    </row>
    <row r="756" ht="15.75" customHeight="1">
      <c r="O756" s="31"/>
    </row>
    <row r="757" ht="15.75" customHeight="1">
      <c r="O757" s="31"/>
    </row>
    <row r="758" ht="15.75" customHeight="1">
      <c r="O758" s="31"/>
    </row>
    <row r="759" ht="15.75" customHeight="1">
      <c r="O759" s="31"/>
    </row>
    <row r="760" ht="15.75" customHeight="1">
      <c r="O760" s="31"/>
    </row>
    <row r="761" ht="15.75" customHeight="1">
      <c r="O761" s="31"/>
    </row>
    <row r="762" ht="15.75" customHeight="1">
      <c r="O762" s="31"/>
    </row>
    <row r="763" ht="15.75" customHeight="1">
      <c r="O763" s="31"/>
    </row>
    <row r="764" ht="15.75" customHeight="1">
      <c r="O764" s="31"/>
    </row>
    <row r="765" ht="15.75" customHeight="1">
      <c r="O765" s="31"/>
    </row>
    <row r="766" ht="15.75" customHeight="1">
      <c r="O766" s="31"/>
    </row>
    <row r="767" ht="15.75" customHeight="1">
      <c r="O767" s="31"/>
    </row>
    <row r="768" ht="15.75" customHeight="1">
      <c r="O768" s="31"/>
    </row>
    <row r="769" ht="15.75" customHeight="1">
      <c r="O769" s="31"/>
    </row>
    <row r="770" ht="15.75" customHeight="1">
      <c r="O770" s="31"/>
    </row>
    <row r="771" ht="15.75" customHeight="1">
      <c r="O771" s="31"/>
    </row>
    <row r="772" ht="15.75" customHeight="1">
      <c r="O772" s="31"/>
    </row>
    <row r="773" ht="15.75" customHeight="1">
      <c r="O773" s="31"/>
    </row>
    <row r="774" ht="15.75" customHeight="1">
      <c r="O774" s="31"/>
    </row>
    <row r="775" ht="15.75" customHeight="1">
      <c r="O775" s="31"/>
    </row>
    <row r="776" ht="15.75" customHeight="1">
      <c r="O776" s="31"/>
    </row>
    <row r="777" ht="15.75" customHeight="1">
      <c r="O777" s="31"/>
    </row>
    <row r="778" ht="15.75" customHeight="1">
      <c r="O778" s="31"/>
    </row>
    <row r="779" ht="15.75" customHeight="1">
      <c r="O779" s="31"/>
    </row>
    <row r="780" ht="15.75" customHeight="1">
      <c r="O780" s="31"/>
    </row>
    <row r="781" ht="15.75" customHeight="1">
      <c r="O781" s="31"/>
    </row>
    <row r="782" ht="15.75" customHeight="1">
      <c r="O782" s="31"/>
    </row>
    <row r="783" ht="15.75" customHeight="1">
      <c r="O783" s="31"/>
    </row>
    <row r="784" ht="15.75" customHeight="1">
      <c r="O784" s="31"/>
    </row>
    <row r="785" ht="15.75" customHeight="1">
      <c r="O785" s="31"/>
    </row>
    <row r="786" ht="15.75" customHeight="1">
      <c r="O786" s="31"/>
    </row>
    <row r="787" ht="15.75" customHeight="1">
      <c r="O787" s="31"/>
    </row>
    <row r="788" ht="15.75" customHeight="1">
      <c r="O788" s="31"/>
    </row>
    <row r="789" ht="15.75" customHeight="1">
      <c r="O789" s="31"/>
    </row>
    <row r="790" ht="15.75" customHeight="1">
      <c r="O790" s="31"/>
    </row>
    <row r="791" ht="15.75" customHeight="1">
      <c r="O791" s="31"/>
    </row>
    <row r="792" ht="15.75" customHeight="1">
      <c r="O792" s="31"/>
    </row>
    <row r="793" ht="15.75" customHeight="1">
      <c r="O793" s="31"/>
    </row>
    <row r="794" ht="15.75" customHeight="1">
      <c r="O794" s="31"/>
    </row>
    <row r="795" ht="15.75" customHeight="1">
      <c r="O795" s="31"/>
    </row>
    <row r="796" ht="15.75" customHeight="1">
      <c r="O796" s="31"/>
    </row>
    <row r="797" ht="15.75" customHeight="1">
      <c r="O797" s="31"/>
    </row>
    <row r="798" ht="15.75" customHeight="1">
      <c r="O798" s="31"/>
    </row>
    <row r="799" ht="15.75" customHeight="1">
      <c r="O799" s="31"/>
    </row>
    <row r="800" ht="15.75" customHeight="1">
      <c r="O800" s="31"/>
    </row>
    <row r="801" ht="15.75" customHeight="1">
      <c r="O801" s="31"/>
    </row>
    <row r="802" ht="15.75" customHeight="1">
      <c r="O802" s="31"/>
    </row>
    <row r="803" ht="15.75" customHeight="1">
      <c r="O803" s="31"/>
    </row>
    <row r="804" ht="15.75" customHeight="1">
      <c r="O804" s="31"/>
    </row>
    <row r="805" ht="15.75" customHeight="1">
      <c r="O805" s="31"/>
    </row>
    <row r="806" ht="15.75" customHeight="1">
      <c r="O806" s="31"/>
    </row>
    <row r="807" ht="15.75" customHeight="1">
      <c r="O807" s="31"/>
    </row>
    <row r="808" ht="15.75" customHeight="1">
      <c r="O808" s="31"/>
    </row>
    <row r="809" ht="15.75" customHeight="1">
      <c r="O809" s="31"/>
    </row>
    <row r="810" ht="15.75" customHeight="1">
      <c r="O810" s="31"/>
    </row>
    <row r="811" ht="15.75" customHeight="1">
      <c r="O811" s="31"/>
    </row>
    <row r="812" ht="15.75" customHeight="1">
      <c r="O812" s="31"/>
    </row>
    <row r="813" ht="15.75" customHeight="1">
      <c r="O813" s="31"/>
    </row>
    <row r="814" ht="15.75" customHeight="1">
      <c r="O814" s="31"/>
    </row>
    <row r="815" ht="15.75" customHeight="1">
      <c r="O815" s="31"/>
    </row>
    <row r="816" ht="15.75" customHeight="1">
      <c r="O816" s="31"/>
    </row>
    <row r="817" ht="15.75" customHeight="1">
      <c r="O817" s="31"/>
    </row>
    <row r="818" ht="15.75" customHeight="1">
      <c r="O818" s="31"/>
    </row>
    <row r="819" ht="15.75" customHeight="1">
      <c r="O819" s="31"/>
    </row>
    <row r="820" ht="15.75" customHeight="1">
      <c r="O820" s="31"/>
    </row>
    <row r="821" ht="15.75" customHeight="1">
      <c r="O821" s="31"/>
    </row>
    <row r="822" ht="15.75" customHeight="1">
      <c r="O822" s="31"/>
    </row>
    <row r="823" ht="15.75" customHeight="1">
      <c r="O823" s="31"/>
    </row>
    <row r="824" ht="15.75" customHeight="1">
      <c r="O824" s="31"/>
    </row>
    <row r="825" ht="15.75" customHeight="1">
      <c r="O825" s="31"/>
    </row>
    <row r="826" ht="15.75" customHeight="1">
      <c r="O826" s="31"/>
    </row>
    <row r="827" ht="15.75" customHeight="1">
      <c r="O827" s="31"/>
    </row>
    <row r="828" ht="15.75" customHeight="1">
      <c r="O828" s="31"/>
    </row>
    <row r="829" ht="15.75" customHeight="1">
      <c r="O829" s="31"/>
    </row>
    <row r="830" ht="15.75" customHeight="1">
      <c r="O830" s="31"/>
    </row>
    <row r="831" ht="15.75" customHeight="1">
      <c r="O831" s="31"/>
    </row>
    <row r="832" ht="15.75" customHeight="1">
      <c r="O832" s="31"/>
    </row>
    <row r="833" ht="15.75" customHeight="1">
      <c r="O833" s="31"/>
    </row>
    <row r="834" ht="15.75" customHeight="1">
      <c r="O834" s="31"/>
    </row>
    <row r="835" ht="15.75" customHeight="1">
      <c r="O835" s="31"/>
    </row>
    <row r="836" ht="15.75" customHeight="1">
      <c r="O836" s="31"/>
    </row>
    <row r="837" ht="15.75" customHeight="1">
      <c r="O837" s="31"/>
    </row>
    <row r="838" ht="15.75" customHeight="1">
      <c r="O838" s="31"/>
    </row>
    <row r="839" ht="15.75" customHeight="1">
      <c r="O839" s="31"/>
    </row>
    <row r="840" ht="15.75" customHeight="1">
      <c r="O840" s="31"/>
    </row>
    <row r="841" ht="15.75" customHeight="1">
      <c r="O841" s="31"/>
    </row>
    <row r="842" ht="15.75" customHeight="1">
      <c r="O842" s="31"/>
    </row>
    <row r="843" ht="15.75" customHeight="1">
      <c r="O843" s="31"/>
    </row>
    <row r="844" ht="15.75" customHeight="1">
      <c r="O844" s="31"/>
    </row>
    <row r="845" ht="15.75" customHeight="1">
      <c r="O845" s="31"/>
    </row>
    <row r="846" ht="15.75" customHeight="1">
      <c r="O846" s="31"/>
    </row>
    <row r="847" ht="15.75" customHeight="1">
      <c r="O847" s="31"/>
    </row>
    <row r="848" ht="15.75" customHeight="1">
      <c r="O848" s="31"/>
    </row>
    <row r="849" ht="15.75" customHeight="1">
      <c r="O849" s="31"/>
    </row>
    <row r="850" ht="15.75" customHeight="1">
      <c r="O850" s="31"/>
    </row>
    <row r="851" ht="15.75" customHeight="1">
      <c r="O851" s="31"/>
    </row>
    <row r="852" ht="15.75" customHeight="1">
      <c r="O852" s="31"/>
    </row>
    <row r="853" ht="15.75" customHeight="1">
      <c r="O853" s="31"/>
    </row>
    <row r="854" ht="15.75" customHeight="1">
      <c r="O854" s="31"/>
    </row>
    <row r="855" ht="15.75" customHeight="1">
      <c r="O855" s="31"/>
    </row>
    <row r="856" ht="15.75" customHeight="1">
      <c r="O856" s="31"/>
    </row>
    <row r="857" ht="15.75" customHeight="1">
      <c r="O857" s="31"/>
    </row>
    <row r="858" ht="15.75" customHeight="1">
      <c r="O858" s="31"/>
    </row>
    <row r="859" ht="15.75" customHeight="1">
      <c r="O859" s="31"/>
    </row>
    <row r="860" ht="15.75" customHeight="1">
      <c r="O860" s="31"/>
    </row>
    <row r="861" ht="15.75" customHeight="1">
      <c r="O861" s="31"/>
    </row>
    <row r="862" ht="15.75" customHeight="1">
      <c r="O862" s="31"/>
    </row>
    <row r="863" ht="15.75" customHeight="1">
      <c r="O863" s="31"/>
    </row>
    <row r="864" ht="15.75" customHeight="1">
      <c r="O864" s="31"/>
    </row>
    <row r="865" ht="15.75" customHeight="1">
      <c r="O865" s="31"/>
    </row>
    <row r="866" ht="15.75" customHeight="1">
      <c r="O866" s="31"/>
    </row>
    <row r="867" ht="15.75" customHeight="1">
      <c r="O867" s="31"/>
    </row>
    <row r="868" ht="15.75" customHeight="1">
      <c r="O868" s="31"/>
    </row>
    <row r="869" ht="15.75" customHeight="1">
      <c r="O869" s="31"/>
    </row>
    <row r="870" ht="15.75" customHeight="1">
      <c r="O870" s="31"/>
    </row>
    <row r="871" ht="15.75" customHeight="1">
      <c r="O871" s="31"/>
    </row>
    <row r="872" ht="15.75" customHeight="1">
      <c r="O872" s="31"/>
    </row>
    <row r="873" ht="15.75" customHeight="1">
      <c r="O873" s="31"/>
    </row>
    <row r="874" ht="15.75" customHeight="1">
      <c r="O874" s="31"/>
    </row>
    <row r="875" ht="15.75" customHeight="1">
      <c r="O875" s="31"/>
    </row>
    <row r="876" ht="15.75" customHeight="1">
      <c r="O876" s="31"/>
    </row>
    <row r="877" ht="15.75" customHeight="1">
      <c r="O877" s="31"/>
    </row>
    <row r="878" ht="15.75" customHeight="1">
      <c r="O878" s="31"/>
    </row>
    <row r="879" ht="15.75" customHeight="1">
      <c r="O879" s="31"/>
    </row>
    <row r="880" ht="15.75" customHeight="1">
      <c r="O880" s="31"/>
    </row>
    <row r="881" ht="15.75" customHeight="1">
      <c r="O881" s="31"/>
    </row>
    <row r="882" ht="15.75" customHeight="1">
      <c r="O882" s="31"/>
    </row>
    <row r="883" ht="15.75" customHeight="1">
      <c r="O883" s="31"/>
    </row>
    <row r="884" ht="15.75" customHeight="1">
      <c r="O884" s="31"/>
    </row>
    <row r="885" ht="15.75" customHeight="1">
      <c r="O885" s="31"/>
    </row>
    <row r="886" ht="15.75" customHeight="1">
      <c r="O886" s="31"/>
    </row>
    <row r="887" ht="15.75" customHeight="1">
      <c r="O887" s="31"/>
    </row>
    <row r="888" ht="15.75" customHeight="1">
      <c r="O888" s="31"/>
    </row>
    <row r="889" ht="15.75" customHeight="1">
      <c r="O889" s="31"/>
    </row>
    <row r="890" ht="15.75" customHeight="1">
      <c r="O890" s="31"/>
    </row>
    <row r="891" ht="15.75" customHeight="1">
      <c r="O891" s="31"/>
    </row>
    <row r="892" ht="15.75" customHeight="1">
      <c r="O892" s="31"/>
    </row>
    <row r="893" ht="15.75" customHeight="1">
      <c r="O893" s="31"/>
    </row>
    <row r="894" ht="15.75" customHeight="1">
      <c r="O894" s="31"/>
    </row>
    <row r="895" ht="15.75" customHeight="1">
      <c r="O895" s="31"/>
    </row>
    <row r="896" ht="15.75" customHeight="1">
      <c r="O896" s="31"/>
    </row>
    <row r="897" ht="15.75" customHeight="1">
      <c r="O897" s="31"/>
    </row>
    <row r="898" ht="15.75" customHeight="1">
      <c r="O898" s="31"/>
    </row>
    <row r="899" ht="15.75" customHeight="1">
      <c r="O899" s="31"/>
    </row>
    <row r="900" ht="15.75" customHeight="1">
      <c r="O900" s="31"/>
    </row>
    <row r="901" ht="15.75" customHeight="1">
      <c r="O901" s="31"/>
    </row>
    <row r="902" ht="15.75" customHeight="1">
      <c r="O902" s="31"/>
    </row>
    <row r="903" ht="15.75" customHeight="1">
      <c r="O903" s="31"/>
    </row>
    <row r="904" ht="15.75" customHeight="1">
      <c r="O904" s="31"/>
    </row>
    <row r="905" ht="15.75" customHeight="1">
      <c r="O905" s="31"/>
    </row>
    <row r="906" ht="15.75" customHeight="1">
      <c r="O906" s="31"/>
    </row>
    <row r="907" ht="15.75" customHeight="1">
      <c r="O907" s="31"/>
    </row>
    <row r="908" ht="15.75" customHeight="1">
      <c r="O908" s="31"/>
    </row>
    <row r="909" ht="15.75" customHeight="1">
      <c r="O909" s="31"/>
    </row>
    <row r="910" ht="15.75" customHeight="1">
      <c r="O910" s="31"/>
    </row>
    <row r="911" ht="15.75" customHeight="1">
      <c r="O911" s="31"/>
    </row>
    <row r="912" ht="15.75" customHeight="1">
      <c r="O912" s="31"/>
    </row>
    <row r="913" ht="15.75" customHeight="1">
      <c r="O913" s="31"/>
    </row>
    <row r="914" ht="15.75" customHeight="1">
      <c r="O914" s="31"/>
    </row>
    <row r="915" ht="15.75" customHeight="1">
      <c r="O915" s="31"/>
    </row>
    <row r="916" ht="15.75" customHeight="1">
      <c r="O916" s="31"/>
    </row>
    <row r="917" ht="15.75" customHeight="1">
      <c r="O917" s="31"/>
    </row>
    <row r="918" ht="15.75" customHeight="1">
      <c r="O918" s="31"/>
    </row>
    <row r="919" ht="15.75" customHeight="1">
      <c r="O919" s="31"/>
    </row>
    <row r="920" ht="15.75" customHeight="1">
      <c r="O920" s="31"/>
    </row>
    <row r="921" ht="15.75" customHeight="1">
      <c r="O921" s="31"/>
    </row>
    <row r="922" ht="15.75" customHeight="1">
      <c r="O922" s="31"/>
    </row>
    <row r="923" ht="15.75" customHeight="1">
      <c r="O923" s="31"/>
    </row>
    <row r="924" ht="15.75" customHeight="1">
      <c r="O924" s="31"/>
    </row>
    <row r="925" ht="15.75" customHeight="1">
      <c r="O925" s="31"/>
    </row>
    <row r="926" ht="15.75" customHeight="1">
      <c r="O926" s="31"/>
    </row>
    <row r="927" ht="15.75" customHeight="1">
      <c r="O927" s="31"/>
    </row>
    <row r="928" ht="15.75" customHeight="1">
      <c r="O928" s="31"/>
    </row>
    <row r="929" ht="15.75" customHeight="1">
      <c r="O929" s="31"/>
    </row>
    <row r="930" ht="15.75" customHeight="1">
      <c r="O930" s="31"/>
    </row>
    <row r="931" ht="15.75" customHeight="1">
      <c r="O931" s="31"/>
    </row>
    <row r="932" ht="15.75" customHeight="1">
      <c r="O932" s="31"/>
    </row>
    <row r="933" ht="15.75" customHeight="1">
      <c r="O933" s="31"/>
    </row>
    <row r="934" ht="15.75" customHeight="1">
      <c r="O934" s="31"/>
    </row>
    <row r="935" ht="15.75" customHeight="1">
      <c r="O935" s="31"/>
    </row>
    <row r="936" ht="15.75" customHeight="1">
      <c r="O936" s="31"/>
    </row>
    <row r="937" ht="15.75" customHeight="1">
      <c r="O937" s="31"/>
    </row>
    <row r="938" ht="15.75" customHeight="1">
      <c r="O938" s="31"/>
    </row>
    <row r="939" ht="15.75" customHeight="1">
      <c r="O939" s="31"/>
    </row>
    <row r="940" ht="15.75" customHeight="1">
      <c r="O940" s="31"/>
    </row>
    <row r="941" ht="15.75" customHeight="1">
      <c r="O941" s="31"/>
    </row>
    <row r="942" ht="15.75" customHeight="1">
      <c r="O942" s="31"/>
    </row>
    <row r="943" ht="15.75" customHeight="1">
      <c r="O943" s="31"/>
    </row>
    <row r="944" ht="15.75" customHeight="1">
      <c r="O944" s="31"/>
    </row>
    <row r="945" ht="15.75" customHeight="1">
      <c r="O945" s="31"/>
    </row>
    <row r="946" ht="15.75" customHeight="1">
      <c r="O946" s="31"/>
    </row>
    <row r="947" ht="15.75" customHeight="1">
      <c r="O947" s="31"/>
    </row>
    <row r="948" ht="15.75" customHeight="1">
      <c r="O948" s="31"/>
    </row>
    <row r="949" ht="15.75" customHeight="1">
      <c r="O949" s="31"/>
    </row>
    <row r="950" ht="15.75" customHeight="1">
      <c r="O950" s="31"/>
    </row>
    <row r="951" ht="15.75" customHeight="1">
      <c r="O951" s="31"/>
    </row>
    <row r="952" ht="15.75" customHeight="1">
      <c r="O952" s="31"/>
    </row>
    <row r="953" ht="15.75" customHeight="1">
      <c r="O953" s="31"/>
    </row>
    <row r="954" ht="15.75" customHeight="1">
      <c r="O954" s="31"/>
    </row>
    <row r="955" ht="15.75" customHeight="1">
      <c r="O955" s="31"/>
    </row>
    <row r="956" ht="15.75" customHeight="1">
      <c r="O956" s="31"/>
    </row>
    <row r="957" ht="15.75" customHeight="1">
      <c r="O957" s="31"/>
    </row>
    <row r="958" ht="15.75" customHeight="1">
      <c r="O958" s="31"/>
    </row>
    <row r="959" ht="15.75" customHeight="1">
      <c r="O959" s="31"/>
    </row>
    <row r="960" ht="15.75" customHeight="1">
      <c r="O960" s="31"/>
    </row>
    <row r="961" ht="15.75" customHeight="1">
      <c r="O961" s="31"/>
    </row>
    <row r="962" ht="15.75" customHeight="1">
      <c r="O962" s="31"/>
    </row>
    <row r="963" ht="15.75" customHeight="1">
      <c r="O963" s="31"/>
    </row>
    <row r="964" ht="15.75" customHeight="1">
      <c r="O964" s="31"/>
    </row>
    <row r="965" ht="15.75" customHeight="1">
      <c r="O965" s="31"/>
    </row>
    <row r="966" ht="15.75" customHeight="1">
      <c r="O966" s="31"/>
    </row>
    <row r="967" ht="15.75" customHeight="1">
      <c r="O967" s="31"/>
    </row>
    <row r="968" ht="15.75" customHeight="1">
      <c r="O968" s="31"/>
    </row>
    <row r="969" ht="15.75" customHeight="1">
      <c r="O969" s="31"/>
    </row>
    <row r="970" ht="15.75" customHeight="1">
      <c r="O970" s="31"/>
    </row>
    <row r="971" ht="15.75" customHeight="1">
      <c r="O971" s="31"/>
    </row>
    <row r="972" ht="15.75" customHeight="1">
      <c r="O972" s="31"/>
    </row>
    <row r="973" ht="15.75" customHeight="1">
      <c r="O973" s="31"/>
    </row>
    <row r="974" ht="15.75" customHeight="1">
      <c r="O974" s="31"/>
    </row>
    <row r="975" ht="15.75" customHeight="1">
      <c r="O975" s="31"/>
    </row>
    <row r="976" ht="15.75" customHeight="1">
      <c r="O976" s="31"/>
    </row>
    <row r="977" ht="15.75" customHeight="1">
      <c r="O977" s="31"/>
    </row>
    <row r="978" ht="15.75" customHeight="1">
      <c r="O978" s="31"/>
    </row>
    <row r="979" ht="15.75" customHeight="1">
      <c r="O979" s="31"/>
    </row>
    <row r="980" ht="15.75" customHeight="1">
      <c r="O980" s="31"/>
    </row>
    <row r="981" ht="15.75" customHeight="1">
      <c r="O981" s="31"/>
    </row>
    <row r="982" ht="15.75" customHeight="1">
      <c r="O982" s="31"/>
    </row>
    <row r="983" ht="15.75" customHeight="1">
      <c r="O983" s="31"/>
    </row>
    <row r="984" ht="15.75" customHeight="1">
      <c r="O984" s="31"/>
    </row>
    <row r="985" ht="15.75" customHeight="1">
      <c r="O985" s="31"/>
    </row>
    <row r="986" ht="15.75" customHeight="1">
      <c r="O986" s="31"/>
    </row>
    <row r="987" ht="15.75" customHeight="1">
      <c r="O987" s="31"/>
    </row>
    <row r="988" ht="15.75" customHeight="1">
      <c r="O988" s="31"/>
    </row>
    <row r="989" ht="15.75" customHeight="1">
      <c r="O989" s="31"/>
    </row>
    <row r="990" ht="15.75" customHeight="1">
      <c r="O990" s="31"/>
    </row>
    <row r="991" ht="15.75" customHeight="1">
      <c r="O991" s="31"/>
    </row>
    <row r="992" ht="15.75" customHeight="1">
      <c r="O992" s="31"/>
    </row>
    <row r="993" ht="15.75" customHeight="1">
      <c r="O993" s="31"/>
    </row>
    <row r="994" ht="15.75" customHeight="1">
      <c r="O994" s="31"/>
    </row>
    <row r="995" ht="15.75" customHeight="1">
      <c r="O995" s="31"/>
    </row>
    <row r="996" ht="15.75" customHeight="1">
      <c r="O996" s="31"/>
    </row>
    <row r="997" ht="15.75" customHeight="1">
      <c r="O997" s="31"/>
    </row>
    <row r="998" ht="15.75" customHeight="1">
      <c r="O998" s="31"/>
    </row>
    <row r="999" ht="15.75" customHeight="1">
      <c r="O999" s="31"/>
    </row>
    <row r="1000" ht="15.75" customHeight="1">
      <c r="O1000" s="31"/>
    </row>
  </sheetData>
  <mergeCells count="1">
    <mergeCell ref="Q3:U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2026-03-11T06:42:20Z</dcterms:created>
  <dc:creator>admin</dc:creator>
</cp:coreProperties>
</file>